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4040" windowHeight="1264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Hoja1!$1:$16</definedName>
  </definedNames>
  <calcPr calcId="144525"/>
</workbook>
</file>

<file path=xl/calcChain.xml><?xml version="1.0" encoding="utf-8"?>
<calcChain xmlns="http://schemas.openxmlformats.org/spreadsheetml/2006/main">
  <c r="I28" i="1" l="1"/>
  <c r="G50" i="1" l="1"/>
  <c r="H50" i="1"/>
  <c r="G28" i="1"/>
  <c r="G19" i="1"/>
  <c r="H19" i="1"/>
  <c r="F19" i="1"/>
  <c r="F167" i="1"/>
  <c r="E132" i="1" l="1"/>
  <c r="F132" i="1"/>
  <c r="G132" i="1"/>
  <c r="H132" i="1"/>
  <c r="G61" i="1"/>
  <c r="H61" i="1"/>
  <c r="E61" i="1"/>
  <c r="H39" i="1"/>
  <c r="E28" i="1"/>
  <c r="G154" i="1" l="1"/>
  <c r="D39" i="1" l="1"/>
  <c r="F179" i="1" l="1"/>
  <c r="F178" i="1"/>
  <c r="F177" i="1"/>
  <c r="I30" i="1"/>
  <c r="F28" i="1" l="1"/>
  <c r="G110" i="1"/>
  <c r="H110" i="1"/>
  <c r="H172" i="1"/>
  <c r="G172" i="1"/>
  <c r="F172" i="1"/>
  <c r="E172" i="1"/>
  <c r="D172" i="1"/>
  <c r="H167" i="1"/>
  <c r="G167" i="1"/>
  <c r="E167" i="1"/>
  <c r="D167" i="1"/>
  <c r="H158" i="1"/>
  <c r="G158" i="1"/>
  <c r="F158" i="1"/>
  <c r="E158" i="1"/>
  <c r="D158" i="1"/>
  <c r="H154" i="1"/>
  <c r="F154" i="1"/>
  <c r="E154" i="1"/>
  <c r="D154" i="1"/>
  <c r="H143" i="1"/>
  <c r="G143" i="1"/>
  <c r="F143" i="1"/>
  <c r="E143" i="1"/>
  <c r="D143" i="1"/>
  <c r="D132" i="1"/>
  <c r="H121" i="1"/>
  <c r="G121" i="1"/>
  <c r="F121" i="1"/>
  <c r="E121" i="1"/>
  <c r="D121" i="1"/>
  <c r="F110" i="1"/>
  <c r="E110" i="1"/>
  <c r="D110" i="1"/>
  <c r="H101" i="1"/>
  <c r="G101" i="1"/>
  <c r="F101" i="1"/>
  <c r="E101" i="1"/>
  <c r="D101" i="1"/>
  <c r="H91" i="1"/>
  <c r="F100" i="1" l="1"/>
  <c r="D100" i="1"/>
  <c r="E100" i="1"/>
  <c r="H100" i="1"/>
  <c r="G100" i="1"/>
  <c r="I98" i="1"/>
  <c r="I97" i="1"/>
  <c r="I96" i="1"/>
  <c r="I95" i="1"/>
  <c r="I94" i="1"/>
  <c r="I93" i="1"/>
  <c r="I92" i="1"/>
  <c r="F89" i="1"/>
  <c r="I89" i="1" s="1"/>
  <c r="F88" i="1"/>
  <c r="F87" i="1"/>
  <c r="I87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5" i="1"/>
  <c r="I73" i="1"/>
  <c r="I70" i="1"/>
  <c r="I69" i="1"/>
  <c r="I67" i="1"/>
  <c r="I65" i="1"/>
  <c r="I64" i="1"/>
  <c r="I63" i="1"/>
  <c r="I62" i="1"/>
  <c r="I58" i="1"/>
  <c r="I57" i="1"/>
  <c r="I56" i="1"/>
  <c r="I55" i="1"/>
  <c r="I54" i="1"/>
  <c r="I53" i="1"/>
  <c r="I52" i="1"/>
  <c r="I48" i="1"/>
  <c r="I44" i="1"/>
  <c r="I43" i="1"/>
  <c r="I41" i="1"/>
  <c r="I37" i="1"/>
  <c r="I35" i="1"/>
  <c r="I34" i="1"/>
  <c r="I33" i="1"/>
  <c r="I31" i="1"/>
  <c r="I29" i="1"/>
  <c r="I26" i="1"/>
  <c r="I24" i="1"/>
  <c r="I23" i="1"/>
  <c r="I22" i="1"/>
  <c r="I21" i="1"/>
  <c r="I20" i="1"/>
  <c r="G91" i="1"/>
  <c r="E91" i="1"/>
  <c r="D91" i="1"/>
  <c r="G86" i="1"/>
  <c r="E86" i="1"/>
  <c r="D86" i="1"/>
  <c r="H77" i="1"/>
  <c r="G77" i="1"/>
  <c r="E77" i="1"/>
  <c r="D77" i="1"/>
  <c r="H72" i="1"/>
  <c r="G72" i="1"/>
  <c r="E72" i="1"/>
  <c r="D72" i="1"/>
  <c r="D61" i="1"/>
  <c r="E50" i="1"/>
  <c r="D50" i="1"/>
  <c r="G39" i="1"/>
  <c r="E39" i="1"/>
  <c r="H28" i="1"/>
  <c r="H18" i="1" s="1"/>
  <c r="D28" i="1"/>
  <c r="E19" i="1"/>
  <c r="I101" i="1"/>
  <c r="I102" i="1"/>
  <c r="I103" i="1"/>
  <c r="I104" i="1"/>
  <c r="I105" i="1"/>
  <c r="I106" i="1"/>
  <c r="I107" i="1"/>
  <c r="I108" i="1"/>
  <c r="I110" i="1"/>
  <c r="I111" i="1"/>
  <c r="I112" i="1"/>
  <c r="I113" i="1"/>
  <c r="I114" i="1"/>
  <c r="I115" i="1"/>
  <c r="I116" i="1"/>
  <c r="I117" i="1"/>
  <c r="I118" i="1"/>
  <c r="I119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3" i="1"/>
  <c r="I144" i="1"/>
  <c r="I145" i="1"/>
  <c r="I146" i="1"/>
  <c r="I147" i="1"/>
  <c r="I148" i="1"/>
  <c r="I149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7" i="1"/>
  <c r="I168" i="1"/>
  <c r="I169" i="1"/>
  <c r="I170" i="1"/>
  <c r="I173" i="1"/>
  <c r="I174" i="1"/>
  <c r="I175" i="1"/>
  <c r="I176" i="1"/>
  <c r="I177" i="1"/>
  <c r="I178" i="1"/>
  <c r="I179" i="1"/>
  <c r="I180" i="1"/>
  <c r="I25" i="1"/>
  <c r="I32" i="1"/>
  <c r="I36" i="1"/>
  <c r="I42" i="1"/>
  <c r="I45" i="1"/>
  <c r="I46" i="1"/>
  <c r="I47" i="1"/>
  <c r="I59" i="1"/>
  <c r="I66" i="1"/>
  <c r="G18" i="1" l="1"/>
  <c r="I68" i="1"/>
  <c r="F61" i="1"/>
  <c r="I61" i="1" s="1"/>
  <c r="I172" i="1"/>
  <c r="F86" i="1"/>
  <c r="I86" i="1" s="1"/>
  <c r="F91" i="1"/>
  <c r="I91" i="1" s="1"/>
  <c r="F77" i="1"/>
  <c r="I77" i="1" s="1"/>
  <c r="I78" i="1"/>
  <c r="I100" i="1"/>
  <c r="F72" i="1"/>
  <c r="I72" i="1" s="1"/>
  <c r="F50" i="1"/>
  <c r="I50" i="1" s="1"/>
  <c r="I51" i="1"/>
  <c r="F39" i="1"/>
  <c r="I19" i="1"/>
  <c r="I88" i="1"/>
  <c r="I74" i="1"/>
  <c r="I40" i="1"/>
  <c r="E18" i="1"/>
  <c r="E181" i="1" s="1"/>
  <c r="H181" i="1"/>
  <c r="D18" i="1"/>
  <c r="I39" i="1" l="1"/>
  <c r="F18" i="1"/>
  <c r="G181" i="1"/>
  <c r="F181" i="1" l="1"/>
  <c r="I181" i="1" s="1"/>
  <c r="I18" i="1"/>
</calcChain>
</file>

<file path=xl/sharedStrings.xml><?xml version="1.0" encoding="utf-8"?>
<sst xmlns="http://schemas.openxmlformats.org/spreadsheetml/2006/main" count="287" uniqueCount="152">
  <si>
    <t>(PESOS)</t>
  </si>
  <si>
    <t>C  o  n  c  e  p  t  o</t>
  </si>
  <si>
    <t>Modificado</t>
  </si>
  <si>
    <t>Devengado</t>
  </si>
  <si>
    <t>Egresos</t>
  </si>
  <si>
    <t>Aprobado                     (d)</t>
  </si>
  <si>
    <t>Ampliaciones / (Reducciones)</t>
  </si>
  <si>
    <t>Pagado</t>
  </si>
  <si>
    <t>Subejercicio                                               ( e)</t>
  </si>
  <si>
    <t>I. Gasto No Etiquetado (I=A+B+C+D+E+F+G+H+I)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</si>
  <si>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</si>
  <si>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</si>
  <si>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</si>
  <si>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</si>
  <si>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</si>
  <si>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</si>
  <si>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</si>
  <si>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</si>
  <si>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</si>
  <si>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</si>
  <si>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</si>
  <si>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</si>
  <si>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</si>
  <si>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</si>
  <si>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b1)</t>
  </si>
  <si>
    <t>Materiales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</si>
  <si>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</si>
  <si>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</si>
  <si>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</si>
  <si>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</si>
  <si>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</si>
  <si>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Reparación</t>
  </si>
  <si>
    <t>b5)</t>
  </si>
  <si>
    <t>Productos Químicos, Farmaceuticos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</si>
  <si>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</si>
  <si>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</si>
  <si>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</si>
  <si>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</si>
  <si>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</si>
  <si>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</si>
  <si>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</si>
  <si>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</si>
  <si>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</si>
  <si>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</si>
  <si>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</si>
  <si>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</si>
  <si>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</si>
  <si>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</si>
  <si>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</si>
  <si>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</si>
  <si>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</si>
  <si>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</si>
  <si>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</si>
  <si>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</si>
  <si>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</si>
  <si>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</si>
  <si>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</si>
  <si>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A. Servicios Personales (A=a1+a2+a3+a4+a5+a6+a7)</t>
  </si>
  <si>
    <t>B. Materiales y Suministros (B=b1+b2+b3+b4+b5+b6+b7+b8+b9)</t>
  </si>
  <si>
    <t>C. Servicios Generales (C=c1+c2+c3+c4+c5+c6+c7+c8+c9)</t>
  </si>
  <si>
    <t>c9)</t>
  </si>
  <si>
    <t>Otros Servicios Generales</t>
  </si>
  <si>
    <t>Servicios Oficiales</t>
  </si>
  <si>
    <t>D. TRANSFERENCIAS, ASIGNACIONES, SUBSIDIOS Y OTRAS AYUDAS (D = d1+d2+d3+d4+d5+d6+d7+d8+d9)</t>
  </si>
  <si>
    <t>d1)</t>
  </si>
  <si>
    <t>Transferencias Internas y Asignaciones al Sector Pùblico</t>
  </si>
  <si>
    <t>d2)</t>
  </si>
  <si>
    <t>Transferencias al Resto del Sector Pùblico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</si>
  <si>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</si>
  <si>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</si>
  <si>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</si>
  <si>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</si>
  <si>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</si>
  <si>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</si>
  <si>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</si>
  <si>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Anàlogos</t>
  </si>
  <si>
    <t>d7)</t>
  </si>
  <si>
    <t>Transferencias a la Seguridad Social</t>
  </si>
  <si>
    <t>d8)</t>
  </si>
  <si>
    <t>Donativos</t>
  </si>
  <si>
    <t>Transferencias al Exterior</t>
  </si>
  <si>
    <t>E. Bienes Muebles,  Inmuebles e Intangibles (E= e1+e2+e3+e4+e5+e6+e7+e8+e9)</t>
  </si>
  <si>
    <t>e1)</t>
  </si>
  <si>
    <t>Mobiliario y Equipo de Adminitración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</si>
  <si>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</si>
  <si>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</si>
  <si>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</si>
  <si>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</si>
  <si>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</si>
  <si>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</si>
  <si>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</si>
  <si>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</si>
  <si>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</si>
  <si>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</si>
  <si>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</si>
  <si>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</si>
  <si>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</si>
  <si>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</si>
  <si>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</si>
  <si>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</si>
  <si>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 Inversión Pública (F=f1+f2+f3)</t>
  </si>
  <si>
    <t>f1)</t>
  </si>
  <si>
    <t>f2)</t>
  </si>
  <si>
    <t>Obra Pública en Bienes Propios</t>
  </si>
  <si>
    <t>Obra Pública en Bienes de Dominio Público</t>
  </si>
  <si>
    <t>f3)</t>
  </si>
  <si>
    <t>Proyectos Productivos y Acciones de Fomento</t>
  </si>
  <si>
    <t>G.  Inversiones Financieras y Otras Provisiones (G=g1+g2+g3+g4+g5+g6+g7)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</si>
  <si>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</si>
  <si>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</si>
  <si>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</si>
  <si>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</si>
  <si>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</si>
  <si>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</si>
  <si>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</si>
  <si>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</si>
  <si>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</si>
  <si>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Análogos, 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</si>
  <si>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</si>
  <si>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</si>
  <si>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</si>
  <si>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</si>
  <si>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 Participaciones y Aportaciones</t>
  </si>
  <si>
    <t>h1)</t>
  </si>
  <si>
    <t>Participaciones</t>
  </si>
  <si>
    <t>h2)</t>
  </si>
  <si>
    <t>Aportaciones</t>
  </si>
  <si>
    <t>h3)</t>
  </si>
  <si>
    <t>Convenios</t>
  </si>
  <si>
    <t>I. Deuda Pública (I=i1+i2+i3+i4+i5+i6+i7)</t>
  </si>
  <si>
    <t>i1)</t>
  </si>
  <si>
    <t>Amortización de la Deuda Pública</t>
  </si>
  <si>
    <t>i2)</t>
  </si>
  <si>
    <t>Interéses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</si>
  <si>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</si>
  <si>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</si>
  <si>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</si>
  <si>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</si>
  <si>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</si>
  <si>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</si>
  <si>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i7)</t>
  </si>
  <si>
    <t>i6)</t>
  </si>
  <si>
    <t>Apoyos Financieros</t>
  </si>
  <si>
    <t>II. Gasto Etiquetado ( II=A+B+C+D+E+F+G+H+I)</t>
  </si>
  <si>
    <t>Adeudos de Ejercicios Fiscales Anteriores (ADEFAS)</t>
  </si>
  <si>
    <t>III. Total de Egresos  (III = I + II)</t>
  </si>
  <si>
    <t>d9)</t>
  </si>
  <si>
    <t>(Capitulo-Concepto)</t>
  </si>
  <si>
    <t xml:space="preserve">Estado Analítico del Ejercicio del Presupuesto de Egresos Clasificación por Objeto Del Gasto </t>
  </si>
  <si>
    <t>PERIODO DEL 1 DE ENERO AL 31 DE DICIEMBRE</t>
  </si>
  <si>
    <t>GOBIERNO ESTATA L CONSOLIDADO</t>
  </si>
  <si>
    <t>CUENTA PÚBLICA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</si>
</sst>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4" fontId="2" fillId="0" borderId="4" xfId="0" applyNumberFormat="1" applyFont="1" applyFill="1" applyBorder="1"/>
    <xf numFmtId="4" fontId="4" fillId="0" borderId="4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wrapText="1"/>
    </xf>
    <xf numFmtId="4" fontId="1" fillId="0" borderId="4" xfId="0" applyNumberFormat="1" applyFont="1" applyFill="1" applyBorder="1"/>
    <xf numFmtId="4" fontId="1" fillId="0" borderId="9" xfId="0" applyNumberFormat="1" applyFont="1" applyFill="1" applyBorder="1"/>
    <xf numFmtId="4" fontId="1" fillId="0" borderId="0" xfId="0" applyNumberFormat="1" applyFont="1" applyFill="1" applyBorder="1"/>
    <xf numFmtId="0" fontId="0" fillId="0" borderId="4" xfId="0" applyFont="1" applyFill="1" applyBorder="1" applyAlignment="1">
      <alignment wrapText="1"/>
    </xf>
    <xf numFmtId="1" fontId="1" fillId="0" borderId="3" xfId="0" applyNumberFormat="1" applyFont="1" applyFill="1" applyBorder="1" applyAlignment="1">
      <alignment horizontal="left"/>
    </xf>
    <xf numFmtId="1" fontId="1" fillId="0" borderId="3" xfId="0" applyNumberFormat="1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49" fontId="1" fillId="0" borderId="0" xfId="0" applyNumberFormat="1" applyFont="1" applyFill="1"/>
    <xf numFmtId="0" fontId="0" fillId="0" borderId="13" xfId="0" applyFont="1" applyFill="1" applyBorder="1" applyAlignment="1"/>
    <xf numFmtId="0" fontId="0" fillId="0" borderId="2" xfId="0" applyFont="1" applyFill="1" applyBorder="1" applyAlignment="1">
      <alignment wrapText="1"/>
    </xf>
    <xf numFmtId="1" fontId="1" fillId="0" borderId="4" xfId="0" applyNumberFormat="1" applyFont="1" applyFill="1" applyBorder="1"/>
    <xf numFmtId="1" fontId="1" fillId="0" borderId="0" xfId="0" applyNumberFormat="1" applyFont="1" applyFill="1" applyBorder="1"/>
    <xf numFmtId="49" fontId="1" fillId="0" borderId="9" xfId="0" applyNumberFormat="1" applyFont="1" applyFill="1" applyBorder="1"/>
    <xf numFmtId="1" fontId="1" fillId="0" borderId="9" xfId="0" applyNumberFormat="1" applyFont="1" applyFill="1" applyBorder="1"/>
    <xf numFmtId="0" fontId="0" fillId="0" borderId="4" xfId="0" applyFont="1" applyFill="1" applyBorder="1"/>
    <xf numFmtId="4" fontId="0" fillId="0" borderId="0" xfId="0" applyNumberFormat="1" applyFont="1" applyFill="1"/>
    <xf numFmtId="0" fontId="0" fillId="0" borderId="0" xfId="0" applyFont="1" applyFill="1" applyBorder="1"/>
    <xf numFmtId="1" fontId="1" fillId="0" borderId="3" xfId="0" applyNumberFormat="1" applyFont="1" applyFill="1" applyBorder="1" applyAlignment="1">
      <alignment horizontal="left" vertical="top"/>
    </xf>
    <xf numFmtId="1" fontId="1" fillId="0" borderId="3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/>
    </xf>
    <xf numFmtId="4" fontId="2" fillId="0" borderId="9" xfId="0" applyNumberFormat="1" applyFont="1" applyFill="1" applyBorder="1"/>
    <xf numFmtId="4" fontId="0" fillId="0" borderId="4" xfId="0" applyNumberFormat="1" applyFont="1" applyFill="1" applyBorder="1"/>
    <xf numFmtId="0" fontId="3" fillId="0" borderId="6" xfId="0" applyFont="1" applyFill="1" applyBorder="1" applyAlignment="1"/>
    <xf numFmtId="0" fontId="0" fillId="0" borderId="7" xfId="0" applyFont="1" applyFill="1" applyBorder="1" applyAlignment="1">
      <alignment wrapText="1"/>
    </xf>
    <xf numFmtId="4" fontId="3" fillId="0" borderId="7" xfId="0" applyNumberFormat="1" applyFont="1" applyFill="1" applyBorder="1"/>
    <xf numFmtId="4" fontId="2" fillId="0" borderId="10" xfId="0" applyNumberFormat="1" applyFont="1" applyFill="1" applyBorder="1"/>
    <xf numFmtId="164" fontId="5" fillId="0" borderId="9" xfId="0" applyNumberFormat="1" applyFont="1" applyBorder="1" applyAlignment="1">
      <alignment horizontal="right" vertical="center"/>
    </xf>
    <xf numFmtId="4" fontId="4" fillId="0" borderId="9" xfId="0" applyNumberFormat="1" applyFont="1" applyFill="1" applyBorder="1"/>
    <xf numFmtId="4" fontId="0" fillId="0" borderId="9" xfId="0" applyNumberFormat="1" applyFont="1" applyFill="1" applyBorder="1"/>
    <xf numFmtId="164" fontId="5" fillId="0" borderId="4" xfId="0" applyNumberFormat="1" applyFont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10</xdr:row>
      <xdr:rowOff>38100</xdr:rowOff>
    </xdr:from>
    <xdr:to>
      <xdr:col>8</xdr:col>
      <xdr:colOff>1336040</xdr:colOff>
      <xdr:row>12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952625"/>
          <a:ext cx="331724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81"/>
  <sheetViews>
    <sheetView tabSelected="1" topLeftCell="A3" workbookViewId="0">
      <selection activeCell="H100" sqref="H100"/>
    </sheetView>
  </sheetViews>
  <sheetFormatPr baseColWidth="10" defaultRowHeight="15" x14ac:dyDescent="0.25"/>
  <cols>
    <col min="1" max="1" width="5.140625" style="1" customWidth="1"/>
    <col min="2" max="2" width="5.28515625" style="12" bestFit="1" customWidth="1"/>
    <col min="3" max="3" width="57.42578125" style="13" customWidth="1"/>
    <col min="4" max="4" width="17.28515625" style="1" bestFit="1" customWidth="1"/>
    <col min="5" max="5" width="26.85546875" style="1" customWidth="1"/>
    <col min="6" max="7" width="17.28515625" style="1" bestFit="1" customWidth="1"/>
    <col min="8" max="8" width="17.42578125" style="1" customWidth="1"/>
    <col min="9" max="9" width="22" style="1" customWidth="1"/>
    <col min="10" max="10" width="25.42578125" style="1" customWidth="1"/>
    <col min="11" max="11" width="10.85546875" style="1" bestFit="1" customWidth="1"/>
    <col min="12" max="16384" width="11.42578125" style="1"/>
  </cols>
  <sheetData>
    <row r="7" spans="2:11" ht="15.75" thickBot="1" x14ac:dyDescent="0.3">
      <c r="D7" s="45"/>
      <c r="E7" s="45"/>
      <c r="F7" s="45"/>
      <c r="G7" s="45"/>
    </row>
    <row r="8" spans="2:11" x14ac:dyDescent="0.25">
      <c r="B8" s="54" t="s">
        <v>150</v>
      </c>
      <c r="C8" s="55"/>
      <c r="D8" s="55"/>
      <c r="E8" s="55"/>
      <c r="F8" s="55"/>
      <c r="G8" s="55"/>
      <c r="H8" s="55"/>
      <c r="I8" s="56"/>
    </row>
    <row r="9" spans="2:11" x14ac:dyDescent="0.25">
      <c r="B9" s="57" t="s">
        <v>151</v>
      </c>
      <c r="C9" s="58"/>
      <c r="D9" s="58"/>
      <c r="E9" s="58"/>
      <c r="F9" s="58"/>
      <c r="G9" s="58"/>
      <c r="H9" s="58"/>
      <c r="I9" s="59"/>
    </row>
    <row r="10" spans="2:11" x14ac:dyDescent="0.25">
      <c r="B10" s="60" t="s">
        <v>148</v>
      </c>
      <c r="C10" s="61"/>
      <c r="D10" s="61"/>
      <c r="E10" s="61"/>
      <c r="F10" s="61"/>
      <c r="G10" s="61"/>
      <c r="H10" s="61"/>
      <c r="I10" s="62"/>
    </row>
    <row r="11" spans="2:11" x14ac:dyDescent="0.25">
      <c r="B11" s="63" t="s">
        <v>147</v>
      </c>
      <c r="C11" s="64"/>
      <c r="D11" s="64"/>
      <c r="E11" s="64"/>
      <c r="F11" s="64"/>
      <c r="G11" s="64"/>
      <c r="H11" s="64"/>
      <c r="I11" s="65"/>
    </row>
    <row r="12" spans="2:11" x14ac:dyDescent="0.25">
      <c r="B12" s="57" t="s">
        <v>149</v>
      </c>
      <c r="C12" s="58"/>
      <c r="D12" s="58"/>
      <c r="E12" s="58"/>
      <c r="F12" s="58"/>
      <c r="G12" s="58"/>
      <c r="H12" s="58"/>
      <c r="I12" s="59"/>
    </row>
    <row r="13" spans="2:11" ht="15.75" thickBot="1" x14ac:dyDescent="0.3">
      <c r="B13" s="66" t="s">
        <v>0</v>
      </c>
      <c r="C13" s="67"/>
      <c r="D13" s="67"/>
      <c r="E13" s="67"/>
      <c r="F13" s="67"/>
      <c r="G13" s="67"/>
      <c r="H13" s="67"/>
      <c r="I13" s="68"/>
    </row>
    <row r="14" spans="2:11" ht="15.75" thickBot="1" x14ac:dyDescent="0.3">
      <c r="B14" s="52" t="s">
        <v>1</v>
      </c>
      <c r="C14" s="53"/>
      <c r="D14" s="41" t="s">
        <v>4</v>
      </c>
      <c r="E14" s="42"/>
      <c r="F14" s="42"/>
      <c r="G14" s="42"/>
      <c r="H14" s="43"/>
      <c r="I14" s="39" t="s">
        <v>8</v>
      </c>
    </row>
    <row r="15" spans="2:11" ht="23.25" customHeight="1" x14ac:dyDescent="0.25">
      <c r="B15" s="46"/>
      <c r="C15" s="47"/>
      <c r="D15" s="39" t="s">
        <v>5</v>
      </c>
      <c r="E15" s="39" t="s">
        <v>6</v>
      </c>
      <c r="F15" s="39" t="s">
        <v>2</v>
      </c>
      <c r="G15" s="39" t="s">
        <v>3</v>
      </c>
      <c r="H15" s="39" t="s">
        <v>7</v>
      </c>
      <c r="I15" s="44"/>
      <c r="K15" s="14"/>
    </row>
    <row r="16" spans="2:11" ht="15.75" thickBot="1" x14ac:dyDescent="0.3">
      <c r="B16" s="46"/>
      <c r="C16" s="47"/>
      <c r="D16" s="40"/>
      <c r="E16" s="40"/>
      <c r="F16" s="40"/>
      <c r="G16" s="40"/>
      <c r="H16" s="40"/>
      <c r="I16" s="40"/>
    </row>
    <row r="17" spans="2:14" x14ac:dyDescent="0.25">
      <c r="B17" s="15"/>
      <c r="C17" s="16"/>
      <c r="D17" s="17"/>
      <c r="E17" s="18"/>
      <c r="F17" s="19"/>
      <c r="G17" s="18"/>
      <c r="H17" s="20"/>
      <c r="I17" s="21"/>
    </row>
    <row r="18" spans="2:14" x14ac:dyDescent="0.25">
      <c r="B18" s="50" t="s">
        <v>9</v>
      </c>
      <c r="C18" s="51"/>
      <c r="D18" s="2">
        <f>+D19+D28+D39+D50+D61+D72+D77+D86+D91</f>
        <v>15147266695</v>
      </c>
      <c r="E18" s="3">
        <f>+E19+E28+E39+E50+E61+E72+E77+E86+E91</f>
        <v>6316653234.04</v>
      </c>
      <c r="F18" s="3">
        <f t="shared" ref="F18:H18" si="0">+F19+F28+F39+F50+F61+F72+F77+F86+F91</f>
        <v>21463919929.040001</v>
      </c>
      <c r="G18" s="3">
        <f t="shared" si="0"/>
        <v>18991007612.450001</v>
      </c>
      <c r="H18" s="3">
        <f t="shared" si="0"/>
        <v>17122889609.359997</v>
      </c>
      <c r="I18" s="2">
        <f>F18-G18</f>
        <v>2472912316.5900002</v>
      </c>
      <c r="J18" s="22"/>
    </row>
    <row r="19" spans="2:14" x14ac:dyDescent="0.25">
      <c r="B19" s="10" t="s">
        <v>57</v>
      </c>
      <c r="C19" s="5"/>
      <c r="D19" s="2">
        <v>4161949520</v>
      </c>
      <c r="E19" s="3">
        <f t="shared" ref="E19:H19" si="1">+E20+E21+E22+E23+E24+E25+E26</f>
        <v>16737610.569999982</v>
      </c>
      <c r="F19" s="3">
        <f t="shared" si="1"/>
        <v>4178687130.5700002</v>
      </c>
      <c r="G19" s="3">
        <f t="shared" si="1"/>
        <v>4178589698.8200002</v>
      </c>
      <c r="H19" s="3">
        <f t="shared" si="1"/>
        <v>4119879191.23</v>
      </c>
      <c r="I19" s="2">
        <f t="shared" ref="I19:I89" si="2">+F19-G19</f>
        <v>97431.75</v>
      </c>
    </row>
    <row r="20" spans="2:14" x14ac:dyDescent="0.25">
      <c r="B20" s="4" t="s">
        <v>10</v>
      </c>
      <c r="C20" s="5" t="s">
        <v>11</v>
      </c>
      <c r="D20" s="6">
        <v>1610611485.6500001</v>
      </c>
      <c r="E20" s="33">
        <v>25230158.350000001</v>
      </c>
      <c r="F20" s="33">
        <v>1635841644</v>
      </c>
      <c r="G20" s="36">
        <v>1635841644</v>
      </c>
      <c r="H20" s="36">
        <v>1635789100.05</v>
      </c>
      <c r="I20" s="6">
        <f t="shared" si="2"/>
        <v>0</v>
      </c>
    </row>
    <row r="21" spans="2:14" x14ac:dyDescent="0.25">
      <c r="B21" s="4" t="s">
        <v>12</v>
      </c>
      <c r="C21" s="5" t="s">
        <v>13</v>
      </c>
      <c r="D21" s="6">
        <v>217505456</v>
      </c>
      <c r="E21" s="33">
        <v>167037775.24000001</v>
      </c>
      <c r="F21" s="33">
        <v>384543231.24000001</v>
      </c>
      <c r="G21" s="36">
        <v>384446252.55000001</v>
      </c>
      <c r="H21" s="36">
        <v>382777704.58999997</v>
      </c>
      <c r="I21" s="6">
        <f t="shared" si="2"/>
        <v>96978.689999997616</v>
      </c>
      <c r="N21" s="23"/>
    </row>
    <row r="22" spans="2:14" x14ac:dyDescent="0.25">
      <c r="B22" s="4" t="s">
        <v>14</v>
      </c>
      <c r="C22" s="5" t="s">
        <v>15</v>
      </c>
      <c r="D22" s="6">
        <v>760514502.85000002</v>
      </c>
      <c r="E22" s="33">
        <v>-56927455.590000004</v>
      </c>
      <c r="F22" s="33">
        <v>703587047.25999999</v>
      </c>
      <c r="G22" s="36">
        <v>703586594.20000005</v>
      </c>
      <c r="H22" s="36">
        <v>702648879.46000004</v>
      </c>
      <c r="I22" s="6">
        <f t="shared" si="2"/>
        <v>453.05999994277954</v>
      </c>
    </row>
    <row r="23" spans="2:14" x14ac:dyDescent="0.25">
      <c r="B23" s="4" t="s">
        <v>16</v>
      </c>
      <c r="C23" s="5" t="s">
        <v>17</v>
      </c>
      <c r="D23" s="6">
        <v>127193244</v>
      </c>
      <c r="E23" s="33">
        <v>72864265.329999998</v>
      </c>
      <c r="F23" s="33">
        <v>200057509.33000001</v>
      </c>
      <c r="G23" s="36">
        <v>200057509.33000001</v>
      </c>
      <c r="H23" s="36">
        <v>144689558.38999999</v>
      </c>
      <c r="I23" s="6">
        <f t="shared" si="2"/>
        <v>0</v>
      </c>
    </row>
    <row r="24" spans="2:14" x14ac:dyDescent="0.25">
      <c r="B24" s="4" t="s">
        <v>18</v>
      </c>
      <c r="C24" s="5" t="s">
        <v>19</v>
      </c>
      <c r="D24" s="6">
        <v>1169716855</v>
      </c>
      <c r="E24" s="33">
        <v>-7082211.7800000003</v>
      </c>
      <c r="F24" s="33">
        <v>1162634643.22</v>
      </c>
      <c r="G24" s="36">
        <v>1162634643.22</v>
      </c>
      <c r="H24" s="36">
        <v>1161950893.22</v>
      </c>
      <c r="I24" s="6">
        <f t="shared" si="2"/>
        <v>0</v>
      </c>
    </row>
    <row r="25" spans="2:14" x14ac:dyDescent="0.25">
      <c r="B25" s="4" t="s">
        <v>20</v>
      </c>
      <c r="C25" s="5" t="s">
        <v>21</v>
      </c>
      <c r="D25" s="6">
        <v>234354855.5</v>
      </c>
      <c r="E25" s="33">
        <v>-200142529.78</v>
      </c>
      <c r="F25" s="33">
        <v>34212325.719999999</v>
      </c>
      <c r="G25" s="36">
        <v>34212325.719999999</v>
      </c>
      <c r="H25" s="36">
        <v>34212325.719999999</v>
      </c>
      <c r="I25" s="6">
        <f t="shared" si="2"/>
        <v>0</v>
      </c>
    </row>
    <row r="26" spans="2:14" x14ac:dyDescent="0.25">
      <c r="B26" s="4" t="s">
        <v>22</v>
      </c>
      <c r="C26" s="5" t="s">
        <v>23</v>
      </c>
      <c r="D26" s="6">
        <v>42053121</v>
      </c>
      <c r="E26" s="33">
        <v>15757608.800000001</v>
      </c>
      <c r="F26" s="33">
        <v>57810729.799999997</v>
      </c>
      <c r="G26" s="36">
        <v>57810729.799999997</v>
      </c>
      <c r="H26" s="36">
        <v>57810729.799999997</v>
      </c>
      <c r="I26" s="6">
        <f t="shared" si="2"/>
        <v>0</v>
      </c>
    </row>
    <row r="27" spans="2:14" x14ac:dyDescent="0.25">
      <c r="B27" s="4"/>
      <c r="C27" s="5"/>
      <c r="D27" s="6"/>
      <c r="E27" s="33"/>
      <c r="F27" s="33"/>
      <c r="G27" s="36"/>
      <c r="H27" s="36"/>
      <c r="I27" s="6"/>
    </row>
    <row r="28" spans="2:14" x14ac:dyDescent="0.25">
      <c r="B28" s="24" t="s">
        <v>58</v>
      </c>
      <c r="C28" s="5"/>
      <c r="D28" s="2">
        <f>+D29+D30+D31+D32+D33+D34+D35+D36+D37</f>
        <v>272477337.65999997</v>
      </c>
      <c r="E28" s="27">
        <f>+E29+E30+E31+E32+E33+E34+E35+E36+E37</f>
        <v>142976270.54999998</v>
      </c>
      <c r="F28" s="27">
        <f>+F29+F30+F31+F32+F33+F34+F35+F36+F37</f>
        <v>415453608.20999992</v>
      </c>
      <c r="G28" s="2">
        <f>+G29+G30+G31+G32+G33+G34+G35+G36+G37</f>
        <v>411838919.75</v>
      </c>
      <c r="H28" s="2">
        <f t="shared" ref="H28" si="3">+H29+H30+H31+H32+H33+H34+H35+H36+H37</f>
        <v>272283167.10000002</v>
      </c>
      <c r="I28" s="2">
        <f t="shared" si="2"/>
        <v>3614688.4599999189</v>
      </c>
    </row>
    <row r="29" spans="2:14" ht="30" x14ac:dyDescent="0.25">
      <c r="B29" s="25" t="s">
        <v>24</v>
      </c>
      <c r="C29" s="5" t="s">
        <v>25</v>
      </c>
      <c r="D29" s="6">
        <v>41889796.939999998</v>
      </c>
      <c r="E29" s="33">
        <v>51132334.670000002</v>
      </c>
      <c r="F29" s="33">
        <v>93022131.609999999</v>
      </c>
      <c r="G29" s="36">
        <v>92355687.730000004</v>
      </c>
      <c r="H29" s="36">
        <v>58655121.600000001</v>
      </c>
      <c r="I29" s="6">
        <f t="shared" si="2"/>
        <v>666443.87999999523</v>
      </c>
    </row>
    <row r="30" spans="2:14" x14ac:dyDescent="0.25">
      <c r="B30" s="4" t="s">
        <v>26</v>
      </c>
      <c r="C30" s="5" t="s">
        <v>27</v>
      </c>
      <c r="D30" s="6">
        <v>68953886.719999999</v>
      </c>
      <c r="E30" s="33">
        <v>4785120.78</v>
      </c>
      <c r="F30" s="33">
        <v>73739007.500000015</v>
      </c>
      <c r="G30" s="36">
        <v>73725197.820000008</v>
      </c>
      <c r="H30" s="36">
        <v>65109304.710000001</v>
      </c>
      <c r="I30" s="6">
        <f t="shared" si="2"/>
        <v>13809.680000007153</v>
      </c>
    </row>
    <row r="31" spans="2:14" ht="15" customHeight="1" x14ac:dyDescent="0.25">
      <c r="B31" s="4" t="s">
        <v>28</v>
      </c>
      <c r="C31" s="5" t="s">
        <v>29</v>
      </c>
      <c r="D31" s="6">
        <v>180000</v>
      </c>
      <c r="E31" s="33">
        <v>-65534.36</v>
      </c>
      <c r="F31" s="33">
        <v>114465.64</v>
      </c>
      <c r="G31" s="36">
        <v>114465.64</v>
      </c>
      <c r="H31" s="36">
        <v>85471.14</v>
      </c>
      <c r="I31" s="6">
        <f t="shared" si="2"/>
        <v>0</v>
      </c>
    </row>
    <row r="32" spans="2:14" x14ac:dyDescent="0.25">
      <c r="B32" s="4" t="s">
        <v>30</v>
      </c>
      <c r="C32" s="5" t="s">
        <v>31</v>
      </c>
      <c r="D32" s="6">
        <v>5405789.8200000003</v>
      </c>
      <c r="E32" s="33">
        <v>16693174.1</v>
      </c>
      <c r="F32" s="33">
        <v>22098963.920000002</v>
      </c>
      <c r="G32" s="36">
        <v>22082101.350000001</v>
      </c>
      <c r="H32" s="36">
        <v>17954274.890000001</v>
      </c>
      <c r="I32" s="6">
        <f t="shared" si="2"/>
        <v>16862.570000000298</v>
      </c>
    </row>
    <row r="33" spans="2:9" x14ac:dyDescent="0.25">
      <c r="B33" s="4" t="s">
        <v>32</v>
      </c>
      <c r="C33" s="5" t="s">
        <v>33</v>
      </c>
      <c r="D33" s="6">
        <v>4138135.47</v>
      </c>
      <c r="E33" s="33">
        <v>48279402.100000001</v>
      </c>
      <c r="F33" s="33">
        <v>52417537.57</v>
      </c>
      <c r="G33" s="36">
        <v>51772966.170000002</v>
      </c>
      <c r="H33" s="36">
        <v>41738804.890000001</v>
      </c>
      <c r="I33" s="6">
        <f t="shared" si="2"/>
        <v>644571.39999999851</v>
      </c>
    </row>
    <row r="34" spans="2:9" x14ac:dyDescent="0.25">
      <c r="B34" s="4" t="s">
        <v>34</v>
      </c>
      <c r="C34" s="5" t="s">
        <v>35</v>
      </c>
      <c r="D34" s="6">
        <v>75545203.209999993</v>
      </c>
      <c r="E34" s="33">
        <v>10820499.07</v>
      </c>
      <c r="F34" s="33">
        <v>86365702.280000001</v>
      </c>
      <c r="G34" s="36">
        <v>85662809.659999996</v>
      </c>
      <c r="H34" s="36">
        <v>76699150.510000005</v>
      </c>
      <c r="I34" s="6">
        <f t="shared" si="2"/>
        <v>702892.62000000477</v>
      </c>
    </row>
    <row r="35" spans="2:9" ht="15" customHeight="1" x14ac:dyDescent="0.25">
      <c r="B35" s="4" t="s">
        <v>36</v>
      </c>
      <c r="C35" s="5" t="s">
        <v>37</v>
      </c>
      <c r="D35" s="6">
        <v>57901357.560000002</v>
      </c>
      <c r="E35" s="33">
        <v>2145666.02</v>
      </c>
      <c r="F35" s="33">
        <v>60047023.579999998</v>
      </c>
      <c r="G35" s="36">
        <v>59990975.380000003</v>
      </c>
      <c r="H35" s="36">
        <v>1290690.45</v>
      </c>
      <c r="I35" s="6">
        <f t="shared" si="2"/>
        <v>56048.19999999553</v>
      </c>
    </row>
    <row r="36" spans="2:9" x14ac:dyDescent="0.25">
      <c r="B36" s="4" t="s">
        <v>38</v>
      </c>
      <c r="C36" s="5" t="s">
        <v>39</v>
      </c>
      <c r="D36" s="6">
        <v>2721925.83</v>
      </c>
      <c r="E36" s="33">
        <v>7010517.6299999999</v>
      </c>
      <c r="F36" s="33">
        <v>9732443.4600000009</v>
      </c>
      <c r="G36" s="36">
        <v>9720415.4600000009</v>
      </c>
      <c r="H36" s="36">
        <v>38744</v>
      </c>
      <c r="I36" s="6">
        <f t="shared" si="2"/>
        <v>12028</v>
      </c>
    </row>
    <row r="37" spans="2:9" x14ac:dyDescent="0.25">
      <c r="B37" s="4" t="s">
        <v>40</v>
      </c>
      <c r="C37" s="5" t="s">
        <v>41</v>
      </c>
      <c r="D37" s="6">
        <v>15741242.109999999</v>
      </c>
      <c r="E37" s="33">
        <v>2175090.5399999996</v>
      </c>
      <c r="F37" s="33">
        <v>17916332.649999999</v>
      </c>
      <c r="G37" s="36">
        <v>16414300.539999999</v>
      </c>
      <c r="H37" s="36">
        <v>10711604.91</v>
      </c>
      <c r="I37" s="6">
        <f t="shared" si="2"/>
        <v>1502032.1099999994</v>
      </c>
    </row>
    <row r="38" spans="2:9" x14ac:dyDescent="0.25">
      <c r="B38" s="4"/>
      <c r="C38" s="5"/>
      <c r="D38" s="6"/>
      <c r="E38" s="33"/>
      <c r="F38" s="33"/>
      <c r="G38" s="36"/>
      <c r="H38" s="36"/>
      <c r="I38" s="6"/>
    </row>
    <row r="39" spans="2:9" x14ac:dyDescent="0.25">
      <c r="B39" s="10" t="s">
        <v>59</v>
      </c>
      <c r="C39" s="5"/>
      <c r="D39" s="3">
        <f t="shared" ref="D39:H39" si="4">+D40+D41+D42+D43+D44+D45+D46+D47+D48</f>
        <v>1792133071.8400002</v>
      </c>
      <c r="E39" s="34">
        <f t="shared" si="4"/>
        <v>1200423019.47</v>
      </c>
      <c r="F39" s="27">
        <f t="shared" si="4"/>
        <v>2992556091.3099995</v>
      </c>
      <c r="G39" s="2">
        <f t="shared" si="4"/>
        <v>2969394702.27</v>
      </c>
      <c r="H39" s="27">
        <f t="shared" si="4"/>
        <v>2610796645.4200001</v>
      </c>
      <c r="I39" s="2">
        <f t="shared" si="2"/>
        <v>23161389.039999485</v>
      </c>
    </row>
    <row r="40" spans="2:9" x14ac:dyDescent="0.25">
      <c r="B40" s="4" t="s">
        <v>42</v>
      </c>
      <c r="C40" s="5" t="s">
        <v>43</v>
      </c>
      <c r="D40" s="6">
        <v>98627876.120000005</v>
      </c>
      <c r="E40" s="33">
        <v>2609606.7599999998</v>
      </c>
      <c r="F40" s="33">
        <v>101237482.88</v>
      </c>
      <c r="G40" s="36">
        <v>100856110.58</v>
      </c>
      <c r="H40" s="33">
        <v>85219868.930000007</v>
      </c>
      <c r="I40" s="6">
        <f t="shared" si="2"/>
        <v>381372.29999999702</v>
      </c>
    </row>
    <row r="41" spans="2:9" x14ac:dyDescent="0.25">
      <c r="B41" s="4" t="s">
        <v>44</v>
      </c>
      <c r="C41" s="5" t="s">
        <v>45</v>
      </c>
      <c r="D41" s="6">
        <v>109419752.45</v>
      </c>
      <c r="E41" s="33">
        <v>46104650.789999999</v>
      </c>
      <c r="F41" s="33">
        <v>155524403.24000001</v>
      </c>
      <c r="G41" s="36">
        <v>150904773.93000001</v>
      </c>
      <c r="H41" s="33">
        <v>138931348.81</v>
      </c>
      <c r="I41" s="6">
        <f t="shared" si="2"/>
        <v>4619629.3100000024</v>
      </c>
    </row>
    <row r="42" spans="2:9" x14ac:dyDescent="0.25">
      <c r="B42" s="4" t="s">
        <v>46</v>
      </c>
      <c r="C42" s="5" t="s">
        <v>47</v>
      </c>
      <c r="D42" s="6">
        <v>116404139.51000001</v>
      </c>
      <c r="E42" s="33">
        <v>807791229.63999999</v>
      </c>
      <c r="F42" s="33">
        <v>924195369.14999998</v>
      </c>
      <c r="G42" s="36">
        <v>913110223.85000002</v>
      </c>
      <c r="H42" s="33">
        <v>819470584.51999998</v>
      </c>
      <c r="I42" s="6">
        <f t="shared" si="2"/>
        <v>11085145.299999952</v>
      </c>
    </row>
    <row r="43" spans="2:9" x14ac:dyDescent="0.25">
      <c r="B43" s="4" t="s">
        <v>48</v>
      </c>
      <c r="C43" s="5" t="s">
        <v>49</v>
      </c>
      <c r="D43" s="6">
        <v>54340633.579999998</v>
      </c>
      <c r="E43" s="33">
        <v>66472237.649999999</v>
      </c>
      <c r="F43" s="33">
        <v>120812871.23</v>
      </c>
      <c r="G43" s="36">
        <v>120812871.2</v>
      </c>
      <c r="H43" s="33">
        <v>118043373.36</v>
      </c>
      <c r="I43" s="6">
        <f t="shared" si="2"/>
        <v>3.0000001192092896E-2</v>
      </c>
    </row>
    <row r="44" spans="2:9" ht="30" x14ac:dyDescent="0.25">
      <c r="B44" s="25" t="s">
        <v>50</v>
      </c>
      <c r="C44" s="5" t="s">
        <v>51</v>
      </c>
      <c r="D44" s="6">
        <v>31605794.52</v>
      </c>
      <c r="E44" s="33">
        <v>70520999.019999996</v>
      </c>
      <c r="F44" s="33">
        <v>102126793.54000001</v>
      </c>
      <c r="G44" s="33">
        <v>100671954.33</v>
      </c>
      <c r="H44" s="33">
        <v>67877762.859999999</v>
      </c>
      <c r="I44" s="6">
        <f t="shared" si="2"/>
        <v>1454839.2100000083</v>
      </c>
    </row>
    <row r="45" spans="2:9" x14ac:dyDescent="0.25">
      <c r="B45" s="4" t="s">
        <v>52</v>
      </c>
      <c r="C45" s="5" t="s">
        <v>53</v>
      </c>
      <c r="D45" s="6">
        <v>270529669.63999999</v>
      </c>
      <c r="E45" s="33">
        <v>17823272.190000001</v>
      </c>
      <c r="F45" s="33">
        <v>288352941.82999998</v>
      </c>
      <c r="G45" s="33">
        <v>283671634.30000001</v>
      </c>
      <c r="H45" s="33">
        <v>126696697</v>
      </c>
      <c r="I45" s="6">
        <f t="shared" si="2"/>
        <v>4681307.5299999714</v>
      </c>
    </row>
    <row r="46" spans="2:9" x14ac:dyDescent="0.25">
      <c r="B46" s="4" t="s">
        <v>54</v>
      </c>
      <c r="C46" s="5" t="s">
        <v>55</v>
      </c>
      <c r="D46" s="6">
        <v>32223601.84</v>
      </c>
      <c r="E46" s="33">
        <v>21490796.41</v>
      </c>
      <c r="F46" s="33">
        <v>53714398.25</v>
      </c>
      <c r="G46" s="33">
        <v>52818043.840000004</v>
      </c>
      <c r="H46" s="33">
        <v>45588040.399999999</v>
      </c>
      <c r="I46" s="6">
        <f t="shared" si="2"/>
        <v>896354.40999999642</v>
      </c>
    </row>
    <row r="47" spans="2:9" x14ac:dyDescent="0.25">
      <c r="B47" s="4" t="s">
        <v>56</v>
      </c>
      <c r="C47" s="5" t="s">
        <v>62</v>
      </c>
      <c r="D47" s="6">
        <v>21761610.84</v>
      </c>
      <c r="E47" s="33">
        <v>46236365.5</v>
      </c>
      <c r="F47" s="33">
        <v>67997976.340000004</v>
      </c>
      <c r="G47" s="33">
        <v>67956866.069999993</v>
      </c>
      <c r="H47" s="33">
        <v>61508261.619999997</v>
      </c>
      <c r="I47" s="6">
        <f t="shared" si="2"/>
        <v>41110.270000010729</v>
      </c>
    </row>
    <row r="48" spans="2:9" x14ac:dyDescent="0.25">
      <c r="B48" s="4" t="s">
        <v>60</v>
      </c>
      <c r="C48" s="5" t="s">
        <v>61</v>
      </c>
      <c r="D48" s="6">
        <v>1057219993.34</v>
      </c>
      <c r="E48" s="33">
        <v>121373861.51000001</v>
      </c>
      <c r="F48" s="33">
        <v>1178593854.8499999</v>
      </c>
      <c r="G48" s="33">
        <v>1178592224.1700001</v>
      </c>
      <c r="H48" s="33">
        <v>1147460707.9200001</v>
      </c>
      <c r="I48" s="6">
        <f t="shared" si="2"/>
        <v>1630.6799998283386</v>
      </c>
    </row>
    <row r="49" spans="2:9" x14ac:dyDescent="0.25">
      <c r="B49" s="4"/>
      <c r="C49" s="5"/>
      <c r="D49" s="6"/>
      <c r="E49" s="33"/>
      <c r="F49" s="33"/>
      <c r="G49" s="33"/>
      <c r="H49" s="33"/>
      <c r="I49" s="6"/>
    </row>
    <row r="50" spans="2:9" ht="27" customHeight="1" x14ac:dyDescent="0.25">
      <c r="B50" s="37" t="s">
        <v>63</v>
      </c>
      <c r="C50" s="38"/>
      <c r="D50" s="2">
        <f>+D51+D52+D53+D54+D55+D56+D57+D58+D59</f>
        <v>6839695007.5</v>
      </c>
      <c r="E50" s="34">
        <f t="shared" ref="E50:H50" si="5">+E51+E52+E53+E54+E55+E56+E57+E58+E59</f>
        <v>2926680640.5700002</v>
      </c>
      <c r="F50" s="27">
        <f t="shared" si="5"/>
        <v>9766375648.0699997</v>
      </c>
      <c r="G50" s="27">
        <f t="shared" si="5"/>
        <v>8317850735.1499996</v>
      </c>
      <c r="H50" s="27">
        <f t="shared" si="5"/>
        <v>7252913988.0299997</v>
      </c>
      <c r="I50" s="2">
        <f t="shared" si="2"/>
        <v>1448524912.9200001</v>
      </c>
    </row>
    <row r="51" spans="2:9" x14ac:dyDescent="0.25">
      <c r="B51" s="4" t="s">
        <v>64</v>
      </c>
      <c r="C51" s="5" t="s">
        <v>65</v>
      </c>
      <c r="D51" s="6">
        <v>6604596696.6599998</v>
      </c>
      <c r="E51" s="33">
        <v>1467449854.02</v>
      </c>
      <c r="F51" s="33">
        <v>8072046550.6800003</v>
      </c>
      <c r="G51" s="33">
        <v>6625184147.46</v>
      </c>
      <c r="H51" s="33">
        <v>5858819192.6999998</v>
      </c>
      <c r="I51" s="6">
        <f t="shared" si="2"/>
        <v>1446862403.2200003</v>
      </c>
    </row>
    <row r="52" spans="2:9" x14ac:dyDescent="0.25">
      <c r="B52" s="4" t="s">
        <v>66</v>
      </c>
      <c r="C52" s="5" t="s">
        <v>67</v>
      </c>
      <c r="D52" s="6">
        <v>0</v>
      </c>
      <c r="E52" s="33">
        <v>274478458.31999999</v>
      </c>
      <c r="F52" s="33">
        <v>274478458.31999999</v>
      </c>
      <c r="G52" s="33">
        <v>274478458.31999999</v>
      </c>
      <c r="H52" s="33">
        <v>274478458.31999999</v>
      </c>
      <c r="I52" s="6">
        <f t="shared" si="2"/>
        <v>0</v>
      </c>
    </row>
    <row r="53" spans="2:9" x14ac:dyDescent="0.25">
      <c r="B53" s="4" t="s">
        <v>68</v>
      </c>
      <c r="C53" s="5" t="s">
        <v>69</v>
      </c>
      <c r="D53" s="6">
        <v>0</v>
      </c>
      <c r="E53" s="33">
        <v>3139932</v>
      </c>
      <c r="F53" s="33">
        <v>3139932</v>
      </c>
      <c r="G53" s="33">
        <v>3139932</v>
      </c>
      <c r="H53" s="33">
        <v>2781948</v>
      </c>
      <c r="I53" s="6">
        <f t="shared" si="2"/>
        <v>0</v>
      </c>
    </row>
    <row r="54" spans="2:9" x14ac:dyDescent="0.25">
      <c r="B54" s="4" t="s">
        <v>70</v>
      </c>
      <c r="C54" s="5" t="s">
        <v>71</v>
      </c>
      <c r="D54" s="6">
        <v>141071430.91999999</v>
      </c>
      <c r="E54" s="33">
        <v>967918421.40999997</v>
      </c>
      <c r="F54" s="33">
        <v>1108989852.3299999</v>
      </c>
      <c r="G54" s="33">
        <v>1107327342.6300001</v>
      </c>
      <c r="H54" s="33">
        <v>810831456.71000004</v>
      </c>
      <c r="I54" s="6">
        <f t="shared" si="2"/>
        <v>1662509.6999998093</v>
      </c>
    </row>
    <row r="55" spans="2:9" x14ac:dyDescent="0.25">
      <c r="B55" s="4" t="s">
        <v>72</v>
      </c>
      <c r="C55" s="5" t="s">
        <v>73</v>
      </c>
      <c r="D55" s="6">
        <v>29298959</v>
      </c>
      <c r="E55" s="33">
        <v>-8276240.7199999997</v>
      </c>
      <c r="F55" s="33">
        <v>21022718.280000001</v>
      </c>
      <c r="G55" s="33">
        <v>21022718.280000001</v>
      </c>
      <c r="H55" s="33">
        <v>19876971.699999999</v>
      </c>
      <c r="I55" s="6">
        <f t="shared" si="2"/>
        <v>0</v>
      </c>
    </row>
    <row r="56" spans="2:9" x14ac:dyDescent="0.25">
      <c r="B56" s="4" t="s">
        <v>74</v>
      </c>
      <c r="C56" s="5" t="s">
        <v>75</v>
      </c>
      <c r="D56" s="6">
        <v>14673611.92</v>
      </c>
      <c r="E56" s="33">
        <v>213070215.53999999</v>
      </c>
      <c r="F56" s="33">
        <v>227743827.46000001</v>
      </c>
      <c r="G56" s="33">
        <v>227743827.46000001</v>
      </c>
      <c r="H56" s="33">
        <v>227171651.59999999</v>
      </c>
      <c r="I56" s="6">
        <f t="shared" si="2"/>
        <v>0</v>
      </c>
    </row>
    <row r="57" spans="2:9" x14ac:dyDescent="0.25">
      <c r="B57" s="4" t="s">
        <v>76</v>
      </c>
      <c r="C57" s="5" t="s">
        <v>77</v>
      </c>
      <c r="D57" s="6">
        <v>0</v>
      </c>
      <c r="E57" s="7">
        <v>0</v>
      </c>
      <c r="F57" s="7">
        <v>0</v>
      </c>
      <c r="G57" s="7">
        <v>0</v>
      </c>
      <c r="H57" s="7">
        <v>0</v>
      </c>
      <c r="I57" s="6">
        <f t="shared" si="2"/>
        <v>0</v>
      </c>
    </row>
    <row r="58" spans="2:9" x14ac:dyDescent="0.25">
      <c r="B58" s="4" t="s">
        <v>78</v>
      </c>
      <c r="C58" s="5" t="s">
        <v>79</v>
      </c>
      <c r="D58" s="6">
        <v>50054309</v>
      </c>
      <c r="E58" s="33">
        <v>8900000</v>
      </c>
      <c r="F58" s="33">
        <v>58954309</v>
      </c>
      <c r="G58" s="33">
        <v>58954309</v>
      </c>
      <c r="H58" s="33">
        <v>58954309</v>
      </c>
      <c r="I58" s="6">
        <f t="shared" si="2"/>
        <v>0</v>
      </c>
    </row>
    <row r="59" spans="2:9" x14ac:dyDescent="0.25">
      <c r="B59" s="4" t="s">
        <v>146</v>
      </c>
      <c r="C59" s="5" t="s">
        <v>80</v>
      </c>
      <c r="D59" s="6">
        <v>0</v>
      </c>
      <c r="E59" s="7"/>
      <c r="F59" s="6"/>
      <c r="G59" s="7"/>
      <c r="H59" s="7"/>
      <c r="I59" s="6">
        <f t="shared" si="2"/>
        <v>0</v>
      </c>
    </row>
    <row r="60" spans="2:9" x14ac:dyDescent="0.25">
      <c r="B60" s="4"/>
      <c r="C60" s="5"/>
      <c r="D60" s="6"/>
      <c r="E60" s="7"/>
      <c r="F60" s="6"/>
      <c r="G60" s="7"/>
      <c r="H60" s="7"/>
      <c r="I60" s="6"/>
    </row>
    <row r="61" spans="2:9" ht="27" customHeight="1" x14ac:dyDescent="0.25">
      <c r="B61" s="37" t="s">
        <v>81</v>
      </c>
      <c r="C61" s="38"/>
      <c r="D61" s="2">
        <f>+D62+D63+D64+D65+D66+D67+D68+D69+D70</f>
        <v>2824096</v>
      </c>
      <c r="E61" s="27">
        <f>+E62+E63+E64+E65+E66+E67+E68+E69+E70</f>
        <v>143533407.39000002</v>
      </c>
      <c r="F61" s="27">
        <f t="shared" ref="F61:H61" si="6">+F62+F63+F64+F65+F66+F67+F68+F69+F70</f>
        <v>146357503.39000002</v>
      </c>
      <c r="G61" s="27">
        <f t="shared" si="6"/>
        <v>93765855.680000007</v>
      </c>
      <c r="H61" s="27">
        <f t="shared" si="6"/>
        <v>76169359.719999999</v>
      </c>
      <c r="I61" s="2">
        <f t="shared" si="2"/>
        <v>52591647.710000008</v>
      </c>
    </row>
    <row r="62" spans="2:9" x14ac:dyDescent="0.25">
      <c r="B62" s="4" t="s">
        <v>82</v>
      </c>
      <c r="C62" s="5" t="s">
        <v>83</v>
      </c>
      <c r="D62" s="6">
        <v>1967923</v>
      </c>
      <c r="E62" s="33">
        <v>47989074.329999998</v>
      </c>
      <c r="F62" s="33">
        <v>49956997.329999998</v>
      </c>
      <c r="G62" s="33">
        <v>47423970.960000001</v>
      </c>
      <c r="H62" s="36">
        <v>38874562.030000001</v>
      </c>
      <c r="I62" s="6">
        <f t="shared" si="2"/>
        <v>2533026.3699999973</v>
      </c>
    </row>
    <row r="63" spans="2:9" x14ac:dyDescent="0.25">
      <c r="B63" s="4" t="s">
        <v>84</v>
      </c>
      <c r="C63" s="5" t="s">
        <v>85</v>
      </c>
      <c r="D63" s="6">
        <v>171157</v>
      </c>
      <c r="E63" s="33">
        <v>1884182.29</v>
      </c>
      <c r="F63" s="33">
        <v>2055339.29</v>
      </c>
      <c r="G63" s="33">
        <v>1480538.89</v>
      </c>
      <c r="H63" s="36">
        <v>985260.1</v>
      </c>
      <c r="I63" s="6">
        <f t="shared" si="2"/>
        <v>574800.40000000014</v>
      </c>
    </row>
    <row r="64" spans="2:9" x14ac:dyDescent="0.25">
      <c r="B64" s="4" t="s">
        <v>86</v>
      </c>
      <c r="C64" s="5" t="s">
        <v>87</v>
      </c>
      <c r="D64" s="6">
        <v>20000</v>
      </c>
      <c r="E64" s="33">
        <v>33573635.310000002</v>
      </c>
      <c r="F64" s="33">
        <v>33593635.310000002</v>
      </c>
      <c r="G64" s="33">
        <v>1927148.5</v>
      </c>
      <c r="H64" s="36">
        <v>172904.42</v>
      </c>
      <c r="I64" s="6">
        <f t="shared" si="2"/>
        <v>31666486.810000002</v>
      </c>
    </row>
    <row r="65" spans="2:9" x14ac:dyDescent="0.25">
      <c r="B65" s="4" t="s">
        <v>88</v>
      </c>
      <c r="C65" s="5" t="s">
        <v>89</v>
      </c>
      <c r="D65" s="6">
        <v>500000</v>
      </c>
      <c r="E65" s="33">
        <v>22215231.050000001</v>
      </c>
      <c r="F65" s="33">
        <v>22715231.050000001</v>
      </c>
      <c r="G65" s="33">
        <v>17366869.449999999</v>
      </c>
      <c r="H65" s="36">
        <v>16542835.449999999</v>
      </c>
      <c r="I65" s="6">
        <f t="shared" si="2"/>
        <v>5348361.6000000015</v>
      </c>
    </row>
    <row r="66" spans="2:9" x14ac:dyDescent="0.25">
      <c r="B66" s="4" t="s">
        <v>90</v>
      </c>
      <c r="C66" s="5" t="s">
        <v>91</v>
      </c>
      <c r="D66" s="6">
        <v>0</v>
      </c>
      <c r="E66" s="33">
        <v>169193.54</v>
      </c>
      <c r="F66" s="33">
        <v>169193.54</v>
      </c>
      <c r="G66" s="33">
        <v>169193.54</v>
      </c>
      <c r="H66" s="36">
        <v>36635.699999999997</v>
      </c>
      <c r="I66" s="6">
        <f t="shared" si="2"/>
        <v>0</v>
      </c>
    </row>
    <row r="67" spans="2:9" x14ac:dyDescent="0.25">
      <c r="B67" s="4" t="s">
        <v>92</v>
      </c>
      <c r="C67" s="5" t="s">
        <v>93</v>
      </c>
      <c r="D67" s="6">
        <v>100000</v>
      </c>
      <c r="E67" s="33">
        <v>27422757.710000001</v>
      </c>
      <c r="F67" s="33">
        <v>27522757.710000001</v>
      </c>
      <c r="G67" s="33">
        <v>18545347.010000002</v>
      </c>
      <c r="H67" s="36">
        <v>14541027.310000001</v>
      </c>
      <c r="I67" s="6">
        <f t="shared" si="2"/>
        <v>8977410.6999999993</v>
      </c>
    </row>
    <row r="68" spans="2:9" x14ac:dyDescent="0.25">
      <c r="B68" s="4" t="s">
        <v>94</v>
      </c>
      <c r="C68" s="5" t="s">
        <v>95</v>
      </c>
      <c r="D68" s="6">
        <v>0</v>
      </c>
      <c r="E68" s="7">
        <v>0</v>
      </c>
      <c r="F68" s="7">
        <v>0</v>
      </c>
      <c r="G68" s="7">
        <v>0</v>
      </c>
      <c r="H68" s="6">
        <v>0</v>
      </c>
      <c r="I68" s="6">
        <f t="shared" si="2"/>
        <v>0</v>
      </c>
    </row>
    <row r="69" spans="2:9" x14ac:dyDescent="0.25">
      <c r="B69" s="4" t="s">
        <v>96</v>
      </c>
      <c r="C69" s="5" t="s">
        <v>97</v>
      </c>
      <c r="D69" s="6">
        <v>0</v>
      </c>
      <c r="E69" s="33">
        <v>3656226.65</v>
      </c>
      <c r="F69" s="33">
        <v>3656226.65</v>
      </c>
      <c r="G69" s="33">
        <v>1143629.3799999999</v>
      </c>
      <c r="H69" s="36">
        <v>0</v>
      </c>
      <c r="I69" s="6">
        <f t="shared" si="2"/>
        <v>2512597.27</v>
      </c>
    </row>
    <row r="70" spans="2:9" x14ac:dyDescent="0.25">
      <c r="B70" s="4" t="s">
        <v>98</v>
      </c>
      <c r="C70" s="5" t="s">
        <v>99</v>
      </c>
      <c r="D70" s="6">
        <v>65016</v>
      </c>
      <c r="E70" s="33">
        <v>6623106.5099999998</v>
      </c>
      <c r="F70" s="33">
        <v>6688122.5099999998</v>
      </c>
      <c r="G70" s="33">
        <v>5709157.9500000002</v>
      </c>
      <c r="H70" s="36">
        <v>5016134.71</v>
      </c>
      <c r="I70" s="6">
        <f t="shared" si="2"/>
        <v>978964.55999999959</v>
      </c>
    </row>
    <row r="71" spans="2:9" x14ac:dyDescent="0.25">
      <c r="B71" s="4"/>
      <c r="C71" s="5"/>
      <c r="D71" s="6"/>
      <c r="E71" s="33"/>
      <c r="F71" s="33"/>
      <c r="G71" s="33"/>
      <c r="H71" s="36"/>
      <c r="I71" s="6"/>
    </row>
    <row r="72" spans="2:9" x14ac:dyDescent="0.25">
      <c r="B72" s="48" t="s">
        <v>100</v>
      </c>
      <c r="C72" s="49"/>
      <c r="D72" s="2">
        <f>+D73+D74+D75</f>
        <v>1673991000</v>
      </c>
      <c r="E72" s="27">
        <f t="shared" ref="E72:H72" si="7">+E73+E74+E75</f>
        <v>138229445.84000015</v>
      </c>
      <c r="F72" s="27">
        <f t="shared" si="7"/>
        <v>1812220445.8400002</v>
      </c>
      <c r="G72" s="27">
        <f t="shared" si="7"/>
        <v>867648199.13</v>
      </c>
      <c r="H72" s="2">
        <f t="shared" si="7"/>
        <v>664295743.38</v>
      </c>
      <c r="I72" s="2">
        <f t="shared" si="2"/>
        <v>944572246.71000016</v>
      </c>
    </row>
    <row r="73" spans="2:9" x14ac:dyDescent="0.25">
      <c r="B73" s="4" t="s">
        <v>101</v>
      </c>
      <c r="C73" s="5" t="s">
        <v>104</v>
      </c>
      <c r="D73" s="6">
        <v>300000000</v>
      </c>
      <c r="E73" s="33">
        <v>1319633241.6800001</v>
      </c>
      <c r="F73" s="33">
        <v>1619633241.6800001</v>
      </c>
      <c r="G73" s="33">
        <v>676470150.5</v>
      </c>
      <c r="H73" s="36">
        <v>505219002.75999999</v>
      </c>
      <c r="I73" s="6">
        <f t="shared" si="2"/>
        <v>943163091.18000007</v>
      </c>
    </row>
    <row r="74" spans="2:9" x14ac:dyDescent="0.25">
      <c r="B74" s="4" t="s">
        <v>102</v>
      </c>
      <c r="C74" s="5" t="s">
        <v>103</v>
      </c>
      <c r="D74" s="6">
        <v>0</v>
      </c>
      <c r="E74" s="33">
        <v>1368359.25</v>
      </c>
      <c r="F74" s="33">
        <v>1368359.25</v>
      </c>
      <c r="G74" s="33">
        <v>1319124</v>
      </c>
      <c r="H74" s="36">
        <v>1099344.6000000001</v>
      </c>
      <c r="I74" s="6">
        <f t="shared" si="2"/>
        <v>49235.25</v>
      </c>
    </row>
    <row r="75" spans="2:9" x14ac:dyDescent="0.25">
      <c r="B75" s="4" t="s">
        <v>105</v>
      </c>
      <c r="C75" s="5" t="s">
        <v>106</v>
      </c>
      <c r="D75" s="6">
        <v>1373991000</v>
      </c>
      <c r="E75" s="33">
        <v>-1182772155.0899999</v>
      </c>
      <c r="F75" s="33">
        <v>191218844.91</v>
      </c>
      <c r="G75" s="33">
        <v>189858924.63</v>
      </c>
      <c r="H75" s="36">
        <v>157977396.02000001</v>
      </c>
      <c r="I75" s="6">
        <f t="shared" si="2"/>
        <v>1359920.2800000012</v>
      </c>
    </row>
    <row r="76" spans="2:9" x14ac:dyDescent="0.25">
      <c r="B76" s="4"/>
      <c r="C76" s="5"/>
      <c r="D76" s="6"/>
      <c r="E76" s="33"/>
      <c r="F76" s="33"/>
      <c r="G76" s="33"/>
      <c r="H76" s="36"/>
      <c r="I76" s="6"/>
    </row>
    <row r="77" spans="2:9" ht="29.25" customHeight="1" x14ac:dyDescent="0.25">
      <c r="B77" s="37" t="s">
        <v>107</v>
      </c>
      <c r="C77" s="38"/>
      <c r="D77" s="2">
        <f>+D78+D79+D80+D81+D82+D83+D84</f>
        <v>0</v>
      </c>
      <c r="E77" s="27">
        <f t="shared" ref="E77:H77" si="8">+E78+E79+E80+E81+E82+E83+E84</f>
        <v>0</v>
      </c>
      <c r="F77" s="27">
        <f t="shared" si="8"/>
        <v>0</v>
      </c>
      <c r="G77" s="27">
        <f t="shared" si="8"/>
        <v>0</v>
      </c>
      <c r="H77" s="2">
        <f t="shared" si="8"/>
        <v>0</v>
      </c>
      <c r="I77" s="2">
        <f t="shared" si="2"/>
        <v>0</v>
      </c>
    </row>
    <row r="78" spans="2:9" x14ac:dyDescent="0.25">
      <c r="B78" s="4" t="s">
        <v>108</v>
      </c>
      <c r="C78" s="5" t="s">
        <v>109</v>
      </c>
      <c r="D78" s="6">
        <v>0</v>
      </c>
      <c r="E78" s="7">
        <v>0</v>
      </c>
      <c r="F78" s="7">
        <f t="shared" ref="F78:F89" si="9">+D78+E78</f>
        <v>0</v>
      </c>
      <c r="G78" s="7">
        <v>0</v>
      </c>
      <c r="H78" s="6">
        <v>0</v>
      </c>
      <c r="I78" s="2">
        <f t="shared" si="2"/>
        <v>0</v>
      </c>
    </row>
    <row r="79" spans="2:9" x14ac:dyDescent="0.25">
      <c r="B79" s="4" t="s">
        <v>110</v>
      </c>
      <c r="C79" s="5" t="s">
        <v>111</v>
      </c>
      <c r="D79" s="6">
        <v>0</v>
      </c>
      <c r="E79" s="7">
        <v>0</v>
      </c>
      <c r="F79" s="7">
        <f t="shared" si="9"/>
        <v>0</v>
      </c>
      <c r="G79" s="7">
        <v>0</v>
      </c>
      <c r="H79" s="6">
        <v>0</v>
      </c>
      <c r="I79" s="2">
        <f t="shared" si="2"/>
        <v>0</v>
      </c>
    </row>
    <row r="80" spans="2:9" x14ac:dyDescent="0.25">
      <c r="B80" s="4" t="s">
        <v>112</v>
      </c>
      <c r="C80" s="5" t="s">
        <v>113</v>
      </c>
      <c r="D80" s="6">
        <v>0</v>
      </c>
      <c r="E80" s="7">
        <v>0</v>
      </c>
      <c r="F80" s="7">
        <f t="shared" si="9"/>
        <v>0</v>
      </c>
      <c r="G80" s="6">
        <v>0</v>
      </c>
      <c r="H80" s="7">
        <v>0</v>
      </c>
      <c r="I80" s="2">
        <f t="shared" si="2"/>
        <v>0</v>
      </c>
    </row>
    <row r="81" spans="2:9" x14ac:dyDescent="0.25">
      <c r="B81" s="4" t="s">
        <v>114</v>
      </c>
      <c r="C81" s="5" t="s">
        <v>115</v>
      </c>
      <c r="D81" s="6">
        <v>0</v>
      </c>
      <c r="E81" s="7">
        <v>0</v>
      </c>
      <c r="F81" s="7">
        <f t="shared" si="9"/>
        <v>0</v>
      </c>
      <c r="G81" s="6">
        <v>0</v>
      </c>
      <c r="H81" s="7">
        <v>0</v>
      </c>
      <c r="I81" s="2">
        <f t="shared" si="2"/>
        <v>0</v>
      </c>
    </row>
    <row r="82" spans="2:9" ht="30" x14ac:dyDescent="0.25">
      <c r="B82" s="25" t="s">
        <v>116</v>
      </c>
      <c r="C82" s="5" t="s">
        <v>117</v>
      </c>
      <c r="D82" s="6">
        <v>0</v>
      </c>
      <c r="E82" s="7">
        <v>0</v>
      </c>
      <c r="F82" s="7">
        <f t="shared" si="9"/>
        <v>0</v>
      </c>
      <c r="G82" s="6">
        <v>0</v>
      </c>
      <c r="H82" s="7">
        <v>0</v>
      </c>
      <c r="I82" s="2">
        <f t="shared" si="2"/>
        <v>0</v>
      </c>
    </row>
    <row r="83" spans="2:9" x14ac:dyDescent="0.25">
      <c r="B83" s="4" t="s">
        <v>118</v>
      </c>
      <c r="C83" s="5" t="s">
        <v>119</v>
      </c>
      <c r="D83" s="6">
        <v>0</v>
      </c>
      <c r="E83" s="7">
        <v>0</v>
      </c>
      <c r="F83" s="6">
        <f t="shared" si="9"/>
        <v>0</v>
      </c>
      <c r="G83" s="7">
        <v>0</v>
      </c>
      <c r="H83" s="7">
        <v>0</v>
      </c>
      <c r="I83" s="2">
        <f t="shared" si="2"/>
        <v>0</v>
      </c>
    </row>
    <row r="84" spans="2:9" x14ac:dyDescent="0.25">
      <c r="B84" s="26" t="s">
        <v>120</v>
      </c>
      <c r="C84" s="9" t="s">
        <v>121</v>
      </c>
      <c r="D84" s="6">
        <v>0</v>
      </c>
      <c r="E84" s="7">
        <v>0</v>
      </c>
      <c r="F84" s="6">
        <f t="shared" si="9"/>
        <v>0</v>
      </c>
      <c r="G84" s="7">
        <v>0</v>
      </c>
      <c r="H84" s="7">
        <v>0</v>
      </c>
      <c r="I84" s="2">
        <f t="shared" si="2"/>
        <v>0</v>
      </c>
    </row>
    <row r="85" spans="2:9" x14ac:dyDescent="0.25">
      <c r="B85" s="26"/>
      <c r="C85" s="9"/>
      <c r="D85" s="6"/>
      <c r="E85" s="7"/>
      <c r="F85" s="6"/>
      <c r="G85" s="6"/>
      <c r="H85" s="6"/>
      <c r="I85" s="2"/>
    </row>
    <row r="86" spans="2:9" x14ac:dyDescent="0.25">
      <c r="B86" s="10" t="s">
        <v>122</v>
      </c>
      <c r="C86" s="5"/>
      <c r="D86" s="2">
        <f>+D87+D88+D89</f>
        <v>0</v>
      </c>
      <c r="E86" s="27">
        <f t="shared" ref="E86:G86" si="10">+E87+E88+E89</f>
        <v>0</v>
      </c>
      <c r="F86" s="2">
        <f t="shared" si="10"/>
        <v>0</v>
      </c>
      <c r="G86" s="2">
        <f t="shared" si="10"/>
        <v>0</v>
      </c>
      <c r="H86" s="2">
        <v>0</v>
      </c>
      <c r="I86" s="2">
        <f t="shared" si="2"/>
        <v>0</v>
      </c>
    </row>
    <row r="87" spans="2:9" x14ac:dyDescent="0.25">
      <c r="B87" s="4" t="s">
        <v>123</v>
      </c>
      <c r="C87" s="5" t="s">
        <v>124</v>
      </c>
      <c r="D87" s="2">
        <v>0</v>
      </c>
      <c r="E87" s="7">
        <v>0</v>
      </c>
      <c r="F87" s="6">
        <f t="shared" si="9"/>
        <v>0</v>
      </c>
      <c r="G87" s="8">
        <v>0</v>
      </c>
      <c r="H87" s="7">
        <v>0</v>
      </c>
      <c r="I87" s="2">
        <f t="shared" si="2"/>
        <v>0</v>
      </c>
    </row>
    <row r="88" spans="2:9" x14ac:dyDescent="0.25">
      <c r="B88" s="4" t="s">
        <v>125</v>
      </c>
      <c r="C88" s="5" t="s">
        <v>126</v>
      </c>
      <c r="D88" s="6">
        <v>0</v>
      </c>
      <c r="E88" s="7">
        <v>0</v>
      </c>
      <c r="F88" s="6">
        <f t="shared" si="9"/>
        <v>0</v>
      </c>
      <c r="G88" s="8">
        <v>0</v>
      </c>
      <c r="H88" s="7">
        <v>0</v>
      </c>
      <c r="I88" s="2">
        <f t="shared" si="2"/>
        <v>0</v>
      </c>
    </row>
    <row r="89" spans="2:9" x14ac:dyDescent="0.25">
      <c r="B89" s="4" t="s">
        <v>127</v>
      </c>
      <c r="C89" s="5" t="s">
        <v>128</v>
      </c>
      <c r="D89" s="6">
        <v>0</v>
      </c>
      <c r="E89" s="7">
        <v>0</v>
      </c>
      <c r="F89" s="6">
        <f t="shared" si="9"/>
        <v>0</v>
      </c>
      <c r="G89" s="8">
        <v>0</v>
      </c>
      <c r="H89" s="7">
        <v>0</v>
      </c>
      <c r="I89" s="2">
        <f t="shared" si="2"/>
        <v>0</v>
      </c>
    </row>
    <row r="90" spans="2:9" x14ac:dyDescent="0.25">
      <c r="B90" s="4"/>
      <c r="C90" s="5"/>
      <c r="D90" s="6"/>
      <c r="E90" s="7"/>
      <c r="F90" s="6"/>
      <c r="G90" s="8"/>
      <c r="H90" s="7"/>
      <c r="I90" s="2"/>
    </row>
    <row r="91" spans="2:9" x14ac:dyDescent="0.25">
      <c r="B91" s="10" t="s">
        <v>129</v>
      </c>
      <c r="C91" s="5"/>
      <c r="D91" s="2">
        <f>+D92+D93+D94+D95+D96+D97+D98</f>
        <v>404196662</v>
      </c>
      <c r="E91" s="27">
        <f t="shared" ref="E91:G91" si="11">+E92+E93+E94+E95+E96+E97+E98</f>
        <v>1748072839.6499999</v>
      </c>
      <c r="F91" s="27">
        <f t="shared" si="11"/>
        <v>2152269501.6500001</v>
      </c>
      <c r="G91" s="2">
        <f t="shared" si="11"/>
        <v>2151919501.6500001</v>
      </c>
      <c r="H91" s="2">
        <f>+H92+H93+H94+H95+H96+H97+H98</f>
        <v>2126551514.4799998</v>
      </c>
      <c r="I91" s="2">
        <f t="shared" ref="I91:I159" si="12">+F91-G91</f>
        <v>350000</v>
      </c>
    </row>
    <row r="92" spans="2:9" x14ac:dyDescent="0.25">
      <c r="B92" s="4" t="s">
        <v>130</v>
      </c>
      <c r="C92" s="5" t="s">
        <v>131</v>
      </c>
      <c r="D92" s="6">
        <v>0</v>
      </c>
      <c r="E92" s="33">
        <v>1658300000</v>
      </c>
      <c r="F92" s="33">
        <v>1658300000</v>
      </c>
      <c r="G92" s="33">
        <v>1658300000</v>
      </c>
      <c r="H92" s="33">
        <v>1646300000</v>
      </c>
      <c r="I92" s="6">
        <f t="shared" si="12"/>
        <v>0</v>
      </c>
    </row>
    <row r="93" spans="2:9" x14ac:dyDescent="0.25">
      <c r="B93" s="4" t="s">
        <v>132</v>
      </c>
      <c r="C93" s="5" t="s">
        <v>133</v>
      </c>
      <c r="D93" s="6">
        <v>350870489</v>
      </c>
      <c r="E93" s="33">
        <v>82386278.260000005</v>
      </c>
      <c r="F93" s="33">
        <v>433256767.25999999</v>
      </c>
      <c r="G93" s="33">
        <v>433256767.25999999</v>
      </c>
      <c r="H93" s="33">
        <v>419894580.08999997</v>
      </c>
      <c r="I93" s="6">
        <f t="shared" si="12"/>
        <v>0</v>
      </c>
    </row>
    <row r="94" spans="2:9" x14ac:dyDescent="0.25">
      <c r="B94" s="4" t="s">
        <v>134</v>
      </c>
      <c r="C94" s="5" t="s">
        <v>135</v>
      </c>
      <c r="D94" s="6">
        <v>0</v>
      </c>
      <c r="E94" s="33">
        <v>20634735.280000001</v>
      </c>
      <c r="F94" s="33">
        <v>20634735.280000001</v>
      </c>
      <c r="G94" s="33">
        <v>20634735.280000001</v>
      </c>
      <c r="H94" s="33">
        <v>20634735.280000001</v>
      </c>
      <c r="I94" s="6">
        <f t="shared" si="12"/>
        <v>0</v>
      </c>
    </row>
    <row r="95" spans="2:9" x14ac:dyDescent="0.25">
      <c r="B95" s="4" t="s">
        <v>136</v>
      </c>
      <c r="C95" s="5" t="s">
        <v>137</v>
      </c>
      <c r="D95" s="6">
        <v>48076876</v>
      </c>
      <c r="E95" s="33">
        <v>-10636056.960000001</v>
      </c>
      <c r="F95" s="33">
        <v>37440819.039999999</v>
      </c>
      <c r="G95" s="33">
        <v>37090819.039999999</v>
      </c>
      <c r="H95" s="33">
        <v>37085019.039999999</v>
      </c>
      <c r="I95" s="6">
        <f t="shared" si="12"/>
        <v>350000</v>
      </c>
    </row>
    <row r="96" spans="2:9" x14ac:dyDescent="0.25">
      <c r="B96" s="4" t="s">
        <v>138</v>
      </c>
      <c r="C96" s="5" t="s">
        <v>139</v>
      </c>
      <c r="D96" s="6">
        <v>5249297</v>
      </c>
      <c r="E96" s="33">
        <v>-5225275</v>
      </c>
      <c r="F96" s="33">
        <v>24022</v>
      </c>
      <c r="G96" s="33">
        <v>24022</v>
      </c>
      <c r="H96" s="33">
        <v>24022</v>
      </c>
      <c r="I96" s="6">
        <f t="shared" si="12"/>
        <v>0</v>
      </c>
    </row>
    <row r="97" spans="2:9" x14ac:dyDescent="0.25">
      <c r="B97" s="4" t="s">
        <v>141</v>
      </c>
      <c r="C97" s="5" t="s">
        <v>142</v>
      </c>
      <c r="D97" s="6">
        <v>0</v>
      </c>
      <c r="E97" s="7">
        <v>0</v>
      </c>
      <c r="F97" s="7">
        <v>0</v>
      </c>
      <c r="G97" s="7">
        <v>0</v>
      </c>
      <c r="H97" s="7">
        <v>0</v>
      </c>
      <c r="I97" s="6">
        <f t="shared" si="12"/>
        <v>0</v>
      </c>
    </row>
    <row r="98" spans="2:9" x14ac:dyDescent="0.25">
      <c r="B98" s="4" t="s">
        <v>140</v>
      </c>
      <c r="C98" s="5" t="s">
        <v>144</v>
      </c>
      <c r="D98" s="6">
        <v>0</v>
      </c>
      <c r="E98" s="33">
        <v>2613158.0699999998</v>
      </c>
      <c r="F98" s="33">
        <v>2613158.0699999998</v>
      </c>
      <c r="G98" s="33">
        <v>2613158.0699999998</v>
      </c>
      <c r="H98" s="33">
        <v>2613158.0699999998</v>
      </c>
      <c r="I98" s="6">
        <f t="shared" si="12"/>
        <v>0</v>
      </c>
    </row>
    <row r="99" spans="2:9" x14ac:dyDescent="0.25">
      <c r="B99" s="11"/>
      <c r="C99" s="5"/>
      <c r="D99" s="7"/>
      <c r="E99" s="7"/>
      <c r="F99" s="7"/>
      <c r="G99" s="7"/>
      <c r="H99" s="7"/>
      <c r="I99" s="6"/>
    </row>
    <row r="100" spans="2:9" x14ac:dyDescent="0.25">
      <c r="B100" s="50" t="s">
        <v>143</v>
      </c>
      <c r="C100" s="51"/>
      <c r="D100" s="2">
        <f>+D101+D110+D121+D132+D143+D154+D158+D167+D172</f>
        <v>47072218070</v>
      </c>
      <c r="E100" s="27">
        <f t="shared" ref="E100:H100" si="13">+E101+E110+E121+E132+E143+E154+E158+E167+E172</f>
        <v>12620600113.589998</v>
      </c>
      <c r="F100" s="27">
        <f t="shared" si="13"/>
        <v>59692818183.589996</v>
      </c>
      <c r="G100" s="27">
        <f t="shared" si="13"/>
        <v>55959770212.570007</v>
      </c>
      <c r="H100" s="27">
        <f t="shared" si="13"/>
        <v>54794761930.870003</v>
      </c>
      <c r="I100" s="2">
        <f t="shared" si="12"/>
        <v>3733047971.019989</v>
      </c>
    </row>
    <row r="101" spans="2:9" x14ac:dyDescent="0.25">
      <c r="B101" s="10" t="s">
        <v>57</v>
      </c>
      <c r="C101" s="5"/>
      <c r="D101" s="2">
        <f>+D102+D103+D104+D105+D106+D107+D108</f>
        <v>211018586</v>
      </c>
      <c r="E101" s="27">
        <f t="shared" ref="E101:H101" si="14">+E102+E103+E104+E105+E106+E107+E108</f>
        <v>785512431.76999998</v>
      </c>
      <c r="F101" s="27">
        <f t="shared" si="14"/>
        <v>996531017.76999998</v>
      </c>
      <c r="G101" s="27">
        <f t="shared" si="14"/>
        <v>996145013.93000007</v>
      </c>
      <c r="H101" s="27">
        <f t="shared" si="14"/>
        <v>993595231.06999993</v>
      </c>
      <c r="I101" s="2">
        <f t="shared" si="12"/>
        <v>386003.83999991417</v>
      </c>
    </row>
    <row r="102" spans="2:9" x14ac:dyDescent="0.25">
      <c r="B102" s="4" t="s">
        <v>10</v>
      </c>
      <c r="C102" s="5" t="s">
        <v>11</v>
      </c>
      <c r="D102" s="7">
        <v>0</v>
      </c>
      <c r="E102" s="33">
        <v>299320629.25999999</v>
      </c>
      <c r="F102" s="33">
        <v>299320629.25999999</v>
      </c>
      <c r="G102" s="33">
        <v>299273507.91000003</v>
      </c>
      <c r="H102" s="33">
        <v>299273507.91000003</v>
      </c>
      <c r="I102" s="7">
        <f t="shared" si="12"/>
        <v>47121.349999964237</v>
      </c>
    </row>
    <row r="103" spans="2:9" x14ac:dyDescent="0.25">
      <c r="B103" s="4" t="s">
        <v>12</v>
      </c>
      <c r="C103" s="5" t="s">
        <v>13</v>
      </c>
      <c r="D103" s="7">
        <v>0</v>
      </c>
      <c r="E103" s="33">
        <v>57603676.609999999</v>
      </c>
      <c r="F103" s="33">
        <v>57603676.609999999</v>
      </c>
      <c r="G103" s="33">
        <v>57318457.619999997</v>
      </c>
      <c r="H103" s="33">
        <v>55328291.609999999</v>
      </c>
      <c r="I103" s="7">
        <f t="shared" si="12"/>
        <v>285218.99000000209</v>
      </c>
    </row>
    <row r="104" spans="2:9" x14ac:dyDescent="0.25">
      <c r="B104" s="4" t="s">
        <v>14</v>
      </c>
      <c r="C104" s="5" t="s">
        <v>15</v>
      </c>
      <c r="D104" s="6">
        <v>0</v>
      </c>
      <c r="E104" s="33">
        <v>245963593.33000001</v>
      </c>
      <c r="F104" s="33">
        <v>245963593.33000001</v>
      </c>
      <c r="G104" s="33">
        <v>245939512.33000001</v>
      </c>
      <c r="H104" s="33">
        <v>245939512.33000001</v>
      </c>
      <c r="I104" s="6">
        <f t="shared" si="12"/>
        <v>24081</v>
      </c>
    </row>
    <row r="105" spans="2:9" x14ac:dyDescent="0.25">
      <c r="B105" s="4" t="s">
        <v>16</v>
      </c>
      <c r="C105" s="5" t="s">
        <v>17</v>
      </c>
      <c r="D105" s="7">
        <v>211018586</v>
      </c>
      <c r="E105" s="33">
        <v>25251867.050000001</v>
      </c>
      <c r="F105" s="33">
        <v>236270453.05000001</v>
      </c>
      <c r="G105" s="33">
        <v>236270453.05000001</v>
      </c>
      <c r="H105" s="33">
        <v>235710836.19999999</v>
      </c>
      <c r="I105" s="7">
        <f t="shared" si="12"/>
        <v>0</v>
      </c>
    </row>
    <row r="106" spans="2:9" x14ac:dyDescent="0.25">
      <c r="B106" s="4" t="s">
        <v>18</v>
      </c>
      <c r="C106" s="5" t="s">
        <v>19</v>
      </c>
      <c r="D106" s="6">
        <v>0</v>
      </c>
      <c r="E106" s="33">
        <v>140750504.5</v>
      </c>
      <c r="F106" s="33">
        <v>140750504.5</v>
      </c>
      <c r="G106" s="33">
        <v>140733010</v>
      </c>
      <c r="H106" s="33">
        <v>140733010</v>
      </c>
      <c r="I106" s="6">
        <f t="shared" si="12"/>
        <v>17494.5</v>
      </c>
    </row>
    <row r="107" spans="2:9" x14ac:dyDescent="0.25">
      <c r="B107" s="4" t="s">
        <v>20</v>
      </c>
      <c r="C107" s="5" t="s">
        <v>21</v>
      </c>
      <c r="D107" s="6">
        <v>0</v>
      </c>
      <c r="E107" s="33">
        <v>4286229.22</v>
      </c>
      <c r="F107" s="33">
        <v>4286229.22</v>
      </c>
      <c r="G107" s="33">
        <v>4276828.22</v>
      </c>
      <c r="H107" s="33">
        <v>4276828.22</v>
      </c>
      <c r="I107" s="6">
        <f t="shared" si="12"/>
        <v>9401</v>
      </c>
    </row>
    <row r="108" spans="2:9" x14ac:dyDescent="0.25">
      <c r="B108" s="4" t="s">
        <v>22</v>
      </c>
      <c r="C108" s="5" t="s">
        <v>23</v>
      </c>
      <c r="D108" s="6">
        <v>0</v>
      </c>
      <c r="E108" s="33">
        <v>12335931.800000001</v>
      </c>
      <c r="F108" s="33">
        <v>12335931.800000001</v>
      </c>
      <c r="G108" s="33">
        <v>12333244.800000001</v>
      </c>
      <c r="H108" s="33">
        <v>12333244.800000001</v>
      </c>
      <c r="I108" s="6">
        <f t="shared" si="12"/>
        <v>2687</v>
      </c>
    </row>
    <row r="109" spans="2:9" x14ac:dyDescent="0.25">
      <c r="B109" s="4"/>
      <c r="C109" s="5"/>
      <c r="D109" s="6"/>
      <c r="E109" s="33"/>
      <c r="F109" s="33"/>
      <c r="G109" s="33"/>
      <c r="H109" s="33"/>
      <c r="I109" s="6"/>
    </row>
    <row r="110" spans="2:9" x14ac:dyDescent="0.25">
      <c r="B110" s="24" t="s">
        <v>58</v>
      </c>
      <c r="C110" s="5"/>
      <c r="D110" s="2">
        <f>+D111+D112+D113+D114+D115+D116+D117+D118+D119</f>
        <v>0</v>
      </c>
      <c r="E110" s="27">
        <f t="shared" ref="E110:H110" si="15">+E111+E112+E113+E114+E115+E116+E117+E118+E119</f>
        <v>143827058.09999999</v>
      </c>
      <c r="F110" s="27">
        <f t="shared" si="15"/>
        <v>143827058.09999999</v>
      </c>
      <c r="G110" s="27">
        <f t="shared" si="15"/>
        <v>141783178.16999999</v>
      </c>
      <c r="H110" s="27">
        <f t="shared" si="15"/>
        <v>77647855.329999998</v>
      </c>
      <c r="I110" s="2">
        <f t="shared" si="12"/>
        <v>2043879.9300000072</v>
      </c>
    </row>
    <row r="111" spans="2:9" ht="30" x14ac:dyDescent="0.25">
      <c r="B111" s="25" t="s">
        <v>24</v>
      </c>
      <c r="C111" s="5" t="s">
        <v>25</v>
      </c>
      <c r="D111" s="6">
        <v>0</v>
      </c>
      <c r="E111" s="33">
        <v>2810001.43</v>
      </c>
      <c r="F111" s="33">
        <v>2810001.43</v>
      </c>
      <c r="G111" s="33">
        <v>2745355.32</v>
      </c>
      <c r="H111" s="33">
        <v>2098958.2200000002</v>
      </c>
      <c r="I111" s="6">
        <f t="shared" si="12"/>
        <v>64646.110000000335</v>
      </c>
    </row>
    <row r="112" spans="2:9" x14ac:dyDescent="0.25">
      <c r="B112" s="4" t="s">
        <v>26</v>
      </c>
      <c r="C112" s="5" t="s">
        <v>27</v>
      </c>
      <c r="D112" s="6">
        <v>0</v>
      </c>
      <c r="E112" s="33">
        <v>3522800</v>
      </c>
      <c r="F112" s="33">
        <v>3522800</v>
      </c>
      <c r="G112" s="33">
        <v>3511799.95</v>
      </c>
      <c r="H112" s="33">
        <v>1808249.95</v>
      </c>
      <c r="I112" s="6">
        <f t="shared" si="12"/>
        <v>11000.049999999814</v>
      </c>
    </row>
    <row r="113" spans="2:9" ht="15" customHeight="1" x14ac:dyDescent="0.25">
      <c r="B113" s="4" t="s">
        <v>28</v>
      </c>
      <c r="C113" s="5" t="s">
        <v>29</v>
      </c>
      <c r="D113" s="6">
        <v>0</v>
      </c>
      <c r="E113" s="7">
        <v>0</v>
      </c>
      <c r="F113" s="7">
        <v>0</v>
      </c>
      <c r="G113" s="7">
        <v>0</v>
      </c>
      <c r="H113" s="7">
        <v>0</v>
      </c>
      <c r="I113" s="6">
        <f t="shared" si="12"/>
        <v>0</v>
      </c>
    </row>
    <row r="114" spans="2:9" x14ac:dyDescent="0.25">
      <c r="B114" s="4" t="s">
        <v>30</v>
      </c>
      <c r="C114" s="5" t="s">
        <v>31</v>
      </c>
      <c r="D114" s="6">
        <v>0</v>
      </c>
      <c r="E114" s="33">
        <v>500762.37</v>
      </c>
      <c r="F114" s="33">
        <v>500762.37</v>
      </c>
      <c r="G114" s="33">
        <v>497842.06</v>
      </c>
      <c r="H114" s="33">
        <v>294142.09999999998</v>
      </c>
      <c r="I114" s="6">
        <f t="shared" si="12"/>
        <v>2920.3099999999977</v>
      </c>
    </row>
    <row r="115" spans="2:9" x14ac:dyDescent="0.25">
      <c r="B115" s="4" t="s">
        <v>32</v>
      </c>
      <c r="C115" s="5" t="s">
        <v>33</v>
      </c>
      <c r="D115" s="6">
        <v>0</v>
      </c>
      <c r="E115" s="33">
        <v>3636808.55</v>
      </c>
      <c r="F115" s="33">
        <v>3636808.55</v>
      </c>
      <c r="G115" s="33">
        <v>3216990.84</v>
      </c>
      <c r="H115" s="33">
        <v>630169.61</v>
      </c>
      <c r="I115" s="6">
        <f t="shared" si="12"/>
        <v>419817.70999999996</v>
      </c>
    </row>
    <row r="116" spans="2:9" x14ac:dyDescent="0.25">
      <c r="B116" s="4" t="s">
        <v>34</v>
      </c>
      <c r="C116" s="5" t="s">
        <v>35</v>
      </c>
      <c r="D116" s="6">
        <v>0</v>
      </c>
      <c r="E116" s="33">
        <v>253894.84</v>
      </c>
      <c r="F116" s="33">
        <v>253894.84</v>
      </c>
      <c r="G116" s="33">
        <v>230218.32</v>
      </c>
      <c r="H116" s="33">
        <v>165218.32</v>
      </c>
      <c r="I116" s="6">
        <f t="shared" si="12"/>
        <v>23676.51999999999</v>
      </c>
    </row>
    <row r="117" spans="2:9" ht="15" customHeight="1" x14ac:dyDescent="0.25">
      <c r="B117" s="4" t="s">
        <v>36</v>
      </c>
      <c r="C117" s="5" t="s">
        <v>37</v>
      </c>
      <c r="D117" s="6">
        <v>0</v>
      </c>
      <c r="E117" s="33">
        <v>106346841.90000001</v>
      </c>
      <c r="F117" s="33">
        <v>106346841.90000001</v>
      </c>
      <c r="G117" s="33">
        <v>106330470.52</v>
      </c>
      <c r="H117" s="33">
        <v>54494576.909999996</v>
      </c>
      <c r="I117" s="6">
        <f t="shared" si="12"/>
        <v>16371.380000010133</v>
      </c>
    </row>
    <row r="118" spans="2:9" x14ac:dyDescent="0.25">
      <c r="B118" s="4" t="s">
        <v>38</v>
      </c>
      <c r="C118" s="5" t="s">
        <v>39</v>
      </c>
      <c r="D118" s="6">
        <v>0</v>
      </c>
      <c r="E118" s="33">
        <v>26057486.760000002</v>
      </c>
      <c r="F118" s="33">
        <v>26057486.760000002</v>
      </c>
      <c r="G118" s="33">
        <v>25098185.190000001</v>
      </c>
      <c r="H118" s="33">
        <v>18004224.25</v>
      </c>
      <c r="I118" s="6">
        <f t="shared" si="12"/>
        <v>959301.5700000003</v>
      </c>
    </row>
    <row r="119" spans="2:9" x14ac:dyDescent="0.25">
      <c r="B119" s="4" t="s">
        <v>40</v>
      </c>
      <c r="C119" s="5" t="s">
        <v>41</v>
      </c>
      <c r="D119" s="6">
        <v>0</v>
      </c>
      <c r="E119" s="33">
        <v>698462.25</v>
      </c>
      <c r="F119" s="33">
        <v>698462.25</v>
      </c>
      <c r="G119" s="33">
        <v>152315.97</v>
      </c>
      <c r="H119" s="33">
        <v>152315.97</v>
      </c>
      <c r="I119" s="6">
        <f t="shared" si="12"/>
        <v>546146.28</v>
      </c>
    </row>
    <row r="120" spans="2:9" x14ac:dyDescent="0.25">
      <c r="B120" s="4"/>
      <c r="C120" s="5"/>
      <c r="D120" s="6"/>
      <c r="E120" s="33"/>
      <c r="F120" s="33"/>
      <c r="G120" s="33"/>
      <c r="H120" s="33"/>
      <c r="I120" s="6"/>
    </row>
    <row r="121" spans="2:9" x14ac:dyDescent="0.25">
      <c r="B121" s="10" t="s">
        <v>59</v>
      </c>
      <c r="C121" s="5"/>
      <c r="D121" s="2">
        <f>+D122+D123+D124+D125+D126+D127+D128+D129+D130</f>
        <v>0</v>
      </c>
      <c r="E121" s="27">
        <f t="shared" ref="E121:H121" si="16">+E122+E123+E124+E125+E126+E127+E128+E129+E130</f>
        <v>341135742.04000002</v>
      </c>
      <c r="F121" s="27">
        <f t="shared" si="16"/>
        <v>341135742.04000002</v>
      </c>
      <c r="G121" s="27">
        <f t="shared" si="16"/>
        <v>320414192.56999999</v>
      </c>
      <c r="H121" s="27">
        <f t="shared" si="16"/>
        <v>297920206.30000001</v>
      </c>
      <c r="I121" s="2">
        <f t="shared" si="12"/>
        <v>20721549.470000029</v>
      </c>
    </row>
    <row r="122" spans="2:9" x14ac:dyDescent="0.25">
      <c r="B122" s="4" t="s">
        <v>42</v>
      </c>
      <c r="C122" s="5" t="s">
        <v>43</v>
      </c>
      <c r="D122" s="6">
        <v>0</v>
      </c>
      <c r="E122" s="33">
        <v>8853584.1699999999</v>
      </c>
      <c r="F122" s="33">
        <v>8853584.1699999999</v>
      </c>
      <c r="G122" s="33">
        <v>8309826.8600000003</v>
      </c>
      <c r="H122" s="33">
        <v>8109577.8600000003</v>
      </c>
      <c r="I122" s="6">
        <f t="shared" si="12"/>
        <v>543757.30999999959</v>
      </c>
    </row>
    <row r="123" spans="2:9" x14ac:dyDescent="0.25">
      <c r="B123" s="4" t="s">
        <v>44</v>
      </c>
      <c r="C123" s="5" t="s">
        <v>45</v>
      </c>
      <c r="D123" s="6">
        <v>0</v>
      </c>
      <c r="E123" s="33">
        <v>5794196.9400000004</v>
      </c>
      <c r="F123" s="33">
        <v>5794196.9400000004</v>
      </c>
      <c r="G123" s="33">
        <v>5749146.7300000004</v>
      </c>
      <c r="H123" s="33">
        <v>5719146.7300000004</v>
      </c>
      <c r="I123" s="6">
        <f t="shared" si="12"/>
        <v>45050.209999999963</v>
      </c>
    </row>
    <row r="124" spans="2:9" x14ac:dyDescent="0.25">
      <c r="B124" s="4" t="s">
        <v>46</v>
      </c>
      <c r="C124" s="5" t="s">
        <v>47</v>
      </c>
      <c r="D124" s="6">
        <v>0</v>
      </c>
      <c r="E124" s="33">
        <v>72562033.140000001</v>
      </c>
      <c r="F124" s="33">
        <v>72562033.140000001</v>
      </c>
      <c r="G124" s="33">
        <v>62948361.939999998</v>
      </c>
      <c r="H124" s="33">
        <v>41266674.039999999</v>
      </c>
      <c r="I124" s="6">
        <f t="shared" si="12"/>
        <v>9613671.200000003</v>
      </c>
    </row>
    <row r="125" spans="2:9" x14ac:dyDescent="0.25">
      <c r="B125" s="4" t="s">
        <v>48</v>
      </c>
      <c r="C125" s="5" t="s">
        <v>49</v>
      </c>
      <c r="D125" s="6">
        <v>0</v>
      </c>
      <c r="E125" s="33">
        <v>195980413.84</v>
      </c>
      <c r="F125" s="33">
        <v>195980413.84</v>
      </c>
      <c r="G125" s="33">
        <v>195980413.84</v>
      </c>
      <c r="H125" s="33">
        <v>195759406.03999999</v>
      </c>
      <c r="I125" s="6">
        <f t="shared" si="12"/>
        <v>0</v>
      </c>
    </row>
    <row r="126" spans="2:9" ht="30" x14ac:dyDescent="0.25">
      <c r="B126" s="25" t="s">
        <v>50</v>
      </c>
      <c r="C126" s="5" t="s">
        <v>51</v>
      </c>
      <c r="D126" s="6">
        <v>0</v>
      </c>
      <c r="E126" s="33">
        <v>31055629.629999999</v>
      </c>
      <c r="F126" s="33">
        <v>31055629.629999999</v>
      </c>
      <c r="G126" s="33">
        <v>20930984.460000001</v>
      </c>
      <c r="H126" s="33">
        <v>20869984.460000001</v>
      </c>
      <c r="I126" s="6">
        <f t="shared" si="12"/>
        <v>10124645.169999998</v>
      </c>
    </row>
    <row r="127" spans="2:9" x14ac:dyDescent="0.25">
      <c r="B127" s="4" t="s">
        <v>52</v>
      </c>
      <c r="C127" s="5" t="s">
        <v>53</v>
      </c>
      <c r="D127" s="6">
        <v>0</v>
      </c>
      <c r="E127" s="33">
        <v>11521786.949999999</v>
      </c>
      <c r="F127" s="33">
        <v>11521786.949999999</v>
      </c>
      <c r="G127" s="33">
        <v>11521756.380000001</v>
      </c>
      <c r="H127" s="33">
        <v>11521756.380000001</v>
      </c>
      <c r="I127" s="6">
        <f t="shared" si="12"/>
        <v>30.569999998435378</v>
      </c>
    </row>
    <row r="128" spans="2:9" x14ac:dyDescent="0.25">
      <c r="B128" s="4" t="s">
        <v>54</v>
      </c>
      <c r="C128" s="5" t="s">
        <v>55</v>
      </c>
      <c r="D128" s="6">
        <v>0</v>
      </c>
      <c r="E128" s="33">
        <v>811833.93</v>
      </c>
      <c r="F128" s="33">
        <v>811833.93</v>
      </c>
      <c r="G128" s="33">
        <v>555632.05000000005</v>
      </c>
      <c r="H128" s="33">
        <v>535590.48</v>
      </c>
      <c r="I128" s="6">
        <f t="shared" si="12"/>
        <v>256201.88</v>
      </c>
    </row>
    <row r="129" spans="2:9" x14ac:dyDescent="0.25">
      <c r="B129" s="4" t="s">
        <v>56</v>
      </c>
      <c r="C129" s="5" t="s">
        <v>62</v>
      </c>
      <c r="D129" s="6">
        <v>0</v>
      </c>
      <c r="E129" s="33">
        <v>13220079.699999999</v>
      </c>
      <c r="F129" s="33">
        <v>13220079.699999999</v>
      </c>
      <c r="G129" s="33">
        <v>13124865.23</v>
      </c>
      <c r="H129" s="33">
        <v>12844865.23</v>
      </c>
      <c r="I129" s="6">
        <f t="shared" si="12"/>
        <v>95214.469999998808</v>
      </c>
    </row>
    <row r="130" spans="2:9" x14ac:dyDescent="0.25">
      <c r="B130" s="4" t="s">
        <v>60</v>
      </c>
      <c r="C130" s="5" t="s">
        <v>61</v>
      </c>
      <c r="D130" s="6">
        <v>0</v>
      </c>
      <c r="E130" s="33">
        <v>1336183.74</v>
      </c>
      <c r="F130" s="33">
        <v>1336183.74</v>
      </c>
      <c r="G130" s="33">
        <v>1293205.08</v>
      </c>
      <c r="H130" s="33">
        <v>1293205.08</v>
      </c>
      <c r="I130" s="6">
        <f t="shared" si="12"/>
        <v>42978.659999999916</v>
      </c>
    </row>
    <row r="131" spans="2:9" x14ac:dyDescent="0.25">
      <c r="B131" s="4"/>
      <c r="C131" s="5"/>
      <c r="D131" s="6"/>
      <c r="E131" s="33"/>
      <c r="F131" s="33"/>
      <c r="G131" s="33"/>
      <c r="H131" s="33"/>
      <c r="I131" s="6"/>
    </row>
    <row r="132" spans="2:9" ht="28.5" customHeight="1" x14ac:dyDescent="0.25">
      <c r="B132" s="37" t="s">
        <v>63</v>
      </c>
      <c r="C132" s="38"/>
      <c r="D132" s="2">
        <f>+D133+D134+D135+D136+D137+D138+D139+D140+D141</f>
        <v>30163128685.299999</v>
      </c>
      <c r="E132" s="27">
        <f t="shared" ref="E132:H132" si="17">+E133+E134+E135+E136+E137+E138+E139+E140+E141</f>
        <v>7611074525.4599991</v>
      </c>
      <c r="F132" s="27">
        <f t="shared" si="17"/>
        <v>37774203210.759995</v>
      </c>
      <c r="G132" s="27">
        <f t="shared" si="17"/>
        <v>37380458252.18</v>
      </c>
      <c r="H132" s="27">
        <f t="shared" si="17"/>
        <v>36908747442.82</v>
      </c>
      <c r="I132" s="2">
        <f t="shared" si="12"/>
        <v>393744958.5799942</v>
      </c>
    </row>
    <row r="133" spans="2:9" x14ac:dyDescent="0.25">
      <c r="B133" s="4" t="s">
        <v>64</v>
      </c>
      <c r="C133" s="5" t="s">
        <v>65</v>
      </c>
      <c r="D133" s="6">
        <v>30006999471.299999</v>
      </c>
      <c r="E133" s="33">
        <v>4557176923.8299999</v>
      </c>
      <c r="F133" s="33">
        <v>34564176395.129997</v>
      </c>
      <c r="G133" s="33">
        <v>34198245623.16</v>
      </c>
      <c r="H133" s="33">
        <v>33729359021.080002</v>
      </c>
      <c r="I133" s="6">
        <f t="shared" si="12"/>
        <v>365930771.96999741</v>
      </c>
    </row>
    <row r="134" spans="2:9" x14ac:dyDescent="0.25">
      <c r="B134" s="4" t="s">
        <v>66</v>
      </c>
      <c r="C134" s="5" t="s">
        <v>67</v>
      </c>
      <c r="D134" s="6">
        <v>0</v>
      </c>
      <c r="E134" s="33">
        <v>2531429872.4099998</v>
      </c>
      <c r="F134" s="33">
        <v>2531429872.4099998</v>
      </c>
      <c r="G134" s="33">
        <v>2518774672.27</v>
      </c>
      <c r="H134" s="33">
        <v>2516774672.27</v>
      </c>
      <c r="I134" s="6">
        <f t="shared" si="12"/>
        <v>12655200.139999866</v>
      </c>
    </row>
    <row r="135" spans="2:9" x14ac:dyDescent="0.25">
      <c r="B135" s="4" t="s">
        <v>68</v>
      </c>
      <c r="C135" s="5" t="s">
        <v>69</v>
      </c>
      <c r="D135" s="6">
        <v>86264184</v>
      </c>
      <c r="E135" s="33">
        <v>70000000</v>
      </c>
      <c r="F135" s="33">
        <v>156264184</v>
      </c>
      <c r="G135" s="33">
        <v>149150556.69</v>
      </c>
      <c r="H135" s="33">
        <v>149150556.69</v>
      </c>
      <c r="I135" s="6">
        <f t="shared" si="12"/>
        <v>7113627.3100000024</v>
      </c>
    </row>
    <row r="136" spans="2:9" x14ac:dyDescent="0.25">
      <c r="B136" s="4" t="s">
        <v>70</v>
      </c>
      <c r="C136" s="5" t="s">
        <v>71</v>
      </c>
      <c r="D136" s="6">
        <v>23865030</v>
      </c>
      <c r="E136" s="33">
        <v>398402326.23000002</v>
      </c>
      <c r="F136" s="33">
        <v>422267356.23000002</v>
      </c>
      <c r="G136" s="33">
        <v>414221997.06999999</v>
      </c>
      <c r="H136" s="33">
        <v>413397789.79000002</v>
      </c>
      <c r="I136" s="6">
        <f t="shared" si="12"/>
        <v>8045359.1600000262</v>
      </c>
    </row>
    <row r="137" spans="2:9" x14ac:dyDescent="0.25">
      <c r="B137" s="4" t="s">
        <v>72</v>
      </c>
      <c r="C137" s="5" t="s">
        <v>73</v>
      </c>
      <c r="D137" s="6">
        <v>46000000</v>
      </c>
      <c r="E137" s="33">
        <v>49077541</v>
      </c>
      <c r="F137" s="33">
        <v>95077541</v>
      </c>
      <c r="G137" s="33">
        <v>95077541</v>
      </c>
      <c r="H137" s="33">
        <v>95077541</v>
      </c>
      <c r="I137" s="6">
        <f t="shared" si="12"/>
        <v>0</v>
      </c>
    </row>
    <row r="138" spans="2:9" x14ac:dyDescent="0.25">
      <c r="B138" s="4" t="s">
        <v>74</v>
      </c>
      <c r="C138" s="5" t="s">
        <v>75</v>
      </c>
      <c r="D138" s="6">
        <v>0</v>
      </c>
      <c r="E138" s="33">
        <v>4987861.99</v>
      </c>
      <c r="F138" s="33">
        <v>4987861.99</v>
      </c>
      <c r="G138" s="33">
        <v>4987861.99</v>
      </c>
      <c r="H138" s="33">
        <v>4987861.99</v>
      </c>
      <c r="I138" s="6">
        <f t="shared" si="12"/>
        <v>0</v>
      </c>
    </row>
    <row r="139" spans="2:9" x14ac:dyDescent="0.25">
      <c r="B139" s="4" t="s">
        <v>76</v>
      </c>
      <c r="C139" s="5" t="s">
        <v>77</v>
      </c>
      <c r="D139" s="6">
        <v>0</v>
      </c>
      <c r="E139" s="7">
        <v>0</v>
      </c>
      <c r="F139" s="7">
        <v>0</v>
      </c>
      <c r="G139" s="7">
        <v>0</v>
      </c>
      <c r="H139" s="7">
        <v>0</v>
      </c>
      <c r="I139" s="6">
        <f t="shared" si="12"/>
        <v>0</v>
      </c>
    </row>
    <row r="140" spans="2:9" x14ac:dyDescent="0.25">
      <c r="B140" s="4" t="s">
        <v>78</v>
      </c>
      <c r="C140" s="5" t="s">
        <v>79</v>
      </c>
      <c r="D140" s="6">
        <v>0</v>
      </c>
      <c r="E140" s="7">
        <v>0</v>
      </c>
      <c r="F140" s="7">
        <v>0</v>
      </c>
      <c r="G140" s="7">
        <v>0</v>
      </c>
      <c r="H140" s="6">
        <v>0</v>
      </c>
      <c r="I140" s="6">
        <f t="shared" si="12"/>
        <v>0</v>
      </c>
    </row>
    <row r="141" spans="2:9" x14ac:dyDescent="0.25">
      <c r="B141" s="4" t="s">
        <v>146</v>
      </c>
      <c r="C141" s="5" t="s">
        <v>80</v>
      </c>
      <c r="D141" s="6">
        <v>0</v>
      </c>
      <c r="E141" s="7">
        <v>0</v>
      </c>
      <c r="F141" s="7">
        <v>0</v>
      </c>
      <c r="G141" s="7">
        <v>0</v>
      </c>
      <c r="H141" s="6">
        <v>0</v>
      </c>
      <c r="I141" s="6">
        <f t="shared" si="12"/>
        <v>0</v>
      </c>
    </row>
    <row r="142" spans="2:9" x14ac:dyDescent="0.25">
      <c r="B142" s="4"/>
      <c r="C142" s="5"/>
      <c r="D142" s="6"/>
      <c r="E142" s="7"/>
      <c r="F142" s="7"/>
      <c r="G142" s="7"/>
      <c r="H142" s="6"/>
      <c r="I142" s="6"/>
    </row>
    <row r="143" spans="2:9" ht="29.25" customHeight="1" x14ac:dyDescent="0.25">
      <c r="B143" s="37" t="s">
        <v>81</v>
      </c>
      <c r="C143" s="38"/>
      <c r="D143" s="2">
        <f>+D144+D145+D146+D147+D148+D149+D150+D151+D152</f>
        <v>70047731.700000003</v>
      </c>
      <c r="E143" s="27">
        <f t="shared" ref="E143:H143" si="18">+E144+E145+E146+E147+E148+E149+E150+E151+E152</f>
        <v>632165415.92999995</v>
      </c>
      <c r="F143" s="27">
        <f t="shared" si="18"/>
        <v>702213147.63</v>
      </c>
      <c r="G143" s="27">
        <f t="shared" si="18"/>
        <v>603813669.87</v>
      </c>
      <c r="H143" s="2">
        <f t="shared" si="18"/>
        <v>408381143.62</v>
      </c>
      <c r="I143" s="2">
        <f t="shared" si="12"/>
        <v>98399477.75999999</v>
      </c>
    </row>
    <row r="144" spans="2:9" x14ac:dyDescent="0.25">
      <c r="B144" s="4" t="s">
        <v>82</v>
      </c>
      <c r="C144" s="5" t="s">
        <v>83</v>
      </c>
      <c r="D144" s="6">
        <v>16055241.26</v>
      </c>
      <c r="E144" s="33">
        <v>98553703.310000002</v>
      </c>
      <c r="F144" s="33">
        <v>114608944.56999999</v>
      </c>
      <c r="G144" s="33">
        <v>88578983.239999995</v>
      </c>
      <c r="H144" s="33">
        <v>54792658.68</v>
      </c>
      <c r="I144" s="6">
        <f t="shared" si="12"/>
        <v>26029961.329999998</v>
      </c>
    </row>
    <row r="145" spans="2:9" x14ac:dyDescent="0.25">
      <c r="B145" s="4" t="s">
        <v>84</v>
      </c>
      <c r="C145" s="5" t="s">
        <v>85</v>
      </c>
      <c r="D145" s="6">
        <v>143200</v>
      </c>
      <c r="E145" s="33">
        <v>80114686.329999998</v>
      </c>
      <c r="F145" s="33">
        <v>80257886.329999998</v>
      </c>
      <c r="G145" s="33">
        <v>77127711.340000004</v>
      </c>
      <c r="H145" s="33">
        <v>75178243.780000001</v>
      </c>
      <c r="I145" s="6">
        <f t="shared" si="12"/>
        <v>3130174.9899999946</v>
      </c>
    </row>
    <row r="146" spans="2:9" x14ac:dyDescent="0.25">
      <c r="B146" s="4" t="s">
        <v>86</v>
      </c>
      <c r="C146" s="5" t="s">
        <v>87</v>
      </c>
      <c r="D146" s="6">
        <v>45281477.859999999</v>
      </c>
      <c r="E146" s="33">
        <v>260818533.87</v>
      </c>
      <c r="F146" s="33">
        <v>306100011.73000002</v>
      </c>
      <c r="G146" s="33">
        <v>246688262.31999999</v>
      </c>
      <c r="H146" s="33">
        <v>153815839.33000001</v>
      </c>
      <c r="I146" s="6">
        <f t="shared" si="12"/>
        <v>59411749.410000026</v>
      </c>
    </row>
    <row r="147" spans="2:9" x14ac:dyDescent="0.25">
      <c r="B147" s="4" t="s">
        <v>88</v>
      </c>
      <c r="C147" s="5" t="s">
        <v>89</v>
      </c>
      <c r="D147" s="6">
        <v>1000000</v>
      </c>
      <c r="E147" s="33">
        <v>153005392.09999999</v>
      </c>
      <c r="F147" s="33">
        <v>154005392.09999999</v>
      </c>
      <c r="G147" s="33">
        <v>149153962.83000001</v>
      </c>
      <c r="H147" s="33">
        <v>105839530.54000001</v>
      </c>
      <c r="I147" s="6">
        <f t="shared" si="12"/>
        <v>4851429.2699999809</v>
      </c>
    </row>
    <row r="148" spans="2:9" x14ac:dyDescent="0.25">
      <c r="B148" s="4" t="s">
        <v>90</v>
      </c>
      <c r="C148" s="5" t="s">
        <v>91</v>
      </c>
      <c r="D148" s="6">
        <v>0</v>
      </c>
      <c r="E148" s="33">
        <v>0</v>
      </c>
      <c r="F148" s="33">
        <v>0</v>
      </c>
      <c r="G148" s="33">
        <v>0</v>
      </c>
      <c r="H148" s="33">
        <v>0</v>
      </c>
      <c r="I148" s="6">
        <f t="shared" si="12"/>
        <v>0</v>
      </c>
    </row>
    <row r="149" spans="2:9" x14ac:dyDescent="0.25">
      <c r="B149" s="4" t="s">
        <v>92</v>
      </c>
      <c r="C149" s="5" t="s">
        <v>93</v>
      </c>
      <c r="D149" s="6">
        <v>7567812.5800000001</v>
      </c>
      <c r="E149" s="33">
        <v>20060471.149999999</v>
      </c>
      <c r="F149" s="33">
        <v>27628283.73</v>
      </c>
      <c r="G149" s="33">
        <v>24979980.41</v>
      </c>
      <c r="H149" s="33">
        <v>7973424.3899999997</v>
      </c>
      <c r="I149" s="6">
        <f t="shared" si="12"/>
        <v>2648303.3200000003</v>
      </c>
    </row>
    <row r="150" spans="2:9" x14ac:dyDescent="0.25">
      <c r="B150" s="4" t="s">
        <v>94</v>
      </c>
      <c r="C150" s="5" t="s">
        <v>95</v>
      </c>
      <c r="D150" s="6">
        <v>0</v>
      </c>
      <c r="E150" s="7">
        <v>0</v>
      </c>
      <c r="F150" s="7">
        <v>0</v>
      </c>
      <c r="G150" s="7">
        <v>0</v>
      </c>
      <c r="H150" s="7">
        <v>0</v>
      </c>
      <c r="I150" s="6">
        <f t="shared" si="12"/>
        <v>0</v>
      </c>
    </row>
    <row r="151" spans="2:9" x14ac:dyDescent="0.25">
      <c r="B151" s="4" t="s">
        <v>96</v>
      </c>
      <c r="C151" s="5" t="s">
        <v>97</v>
      </c>
      <c r="D151" s="6">
        <v>0</v>
      </c>
      <c r="E151" s="7">
        <v>0</v>
      </c>
      <c r="F151" s="7">
        <v>0</v>
      </c>
      <c r="G151" s="7">
        <v>0</v>
      </c>
      <c r="H151" s="7">
        <v>0</v>
      </c>
      <c r="I151" s="2">
        <f t="shared" si="12"/>
        <v>0</v>
      </c>
    </row>
    <row r="152" spans="2:9" x14ac:dyDescent="0.25">
      <c r="B152" s="4" t="s">
        <v>98</v>
      </c>
      <c r="C152" s="5" t="s">
        <v>99</v>
      </c>
      <c r="D152" s="6">
        <v>0</v>
      </c>
      <c r="E152" s="33">
        <v>19612629.170000002</v>
      </c>
      <c r="F152" s="33">
        <v>19612629.170000002</v>
      </c>
      <c r="G152" s="33">
        <v>17284769.73</v>
      </c>
      <c r="H152" s="33">
        <v>10781446.9</v>
      </c>
      <c r="I152" s="6">
        <f t="shared" si="12"/>
        <v>2327859.4400000013</v>
      </c>
    </row>
    <row r="153" spans="2:9" x14ac:dyDescent="0.25">
      <c r="B153" s="4"/>
      <c r="C153" s="5"/>
      <c r="D153" s="6"/>
      <c r="E153" s="33"/>
      <c r="F153" s="33"/>
      <c r="G153" s="33"/>
      <c r="H153" s="33"/>
      <c r="I153" s="6"/>
    </row>
    <row r="154" spans="2:9" x14ac:dyDescent="0.25">
      <c r="B154" s="48" t="s">
        <v>100</v>
      </c>
      <c r="C154" s="49"/>
      <c r="D154" s="2">
        <f>+D155+D156+D157</f>
        <v>3345622657</v>
      </c>
      <c r="E154" s="27">
        <f t="shared" ref="E154:H154" si="19">+E155+E156+E157</f>
        <v>2189312119.21</v>
      </c>
      <c r="F154" s="27">
        <f t="shared" si="19"/>
        <v>5534934776.2099991</v>
      </c>
      <c r="G154" s="27">
        <f t="shared" si="19"/>
        <v>2332668013.4400001</v>
      </c>
      <c r="H154" s="27">
        <f t="shared" si="19"/>
        <v>1923982159.3199999</v>
      </c>
      <c r="I154" s="2">
        <f t="shared" si="12"/>
        <v>3202266762.769999</v>
      </c>
    </row>
    <row r="155" spans="2:9" x14ac:dyDescent="0.25">
      <c r="B155" s="4" t="s">
        <v>101</v>
      </c>
      <c r="C155" s="5" t="s">
        <v>104</v>
      </c>
      <c r="D155" s="6">
        <v>2419092623</v>
      </c>
      <c r="E155" s="33">
        <v>2821662893.7800002</v>
      </c>
      <c r="F155" s="33">
        <v>5240755516.7799997</v>
      </c>
      <c r="G155" s="33">
        <v>2157237581.8600001</v>
      </c>
      <c r="H155" s="33">
        <v>1756250794.1199999</v>
      </c>
      <c r="I155" s="6">
        <f t="shared" si="12"/>
        <v>3083517934.9199996</v>
      </c>
    </row>
    <row r="156" spans="2:9" x14ac:dyDescent="0.25">
      <c r="B156" s="4" t="s">
        <v>102</v>
      </c>
      <c r="C156" s="5" t="s">
        <v>103</v>
      </c>
      <c r="D156" s="6">
        <v>0</v>
      </c>
      <c r="E156" s="33">
        <v>89825874.480000004</v>
      </c>
      <c r="F156" s="33">
        <v>89825874.480000004</v>
      </c>
      <c r="G156" s="33">
        <v>71409657.709999993</v>
      </c>
      <c r="H156" s="33">
        <v>66395374.299999997</v>
      </c>
      <c r="I156" s="6">
        <f t="shared" si="12"/>
        <v>18416216.770000011</v>
      </c>
    </row>
    <row r="157" spans="2:9" x14ac:dyDescent="0.25">
      <c r="B157" s="4" t="s">
        <v>105</v>
      </c>
      <c r="C157" s="5" t="s">
        <v>106</v>
      </c>
      <c r="D157" s="6">
        <v>926530034</v>
      </c>
      <c r="E157" s="33">
        <v>-722176649.04999995</v>
      </c>
      <c r="F157" s="33">
        <v>204353384.94999999</v>
      </c>
      <c r="G157" s="33">
        <v>104020773.87</v>
      </c>
      <c r="H157" s="33">
        <v>101335990.90000001</v>
      </c>
      <c r="I157" s="6">
        <f t="shared" si="12"/>
        <v>100332611.07999998</v>
      </c>
    </row>
    <row r="158" spans="2:9" x14ac:dyDescent="0.25">
      <c r="B158" s="37" t="s">
        <v>107</v>
      </c>
      <c r="C158" s="38"/>
      <c r="D158" s="2">
        <f>+D159+D160+D161+D162+D163+D164+D165</f>
        <v>0</v>
      </c>
      <c r="E158" s="27">
        <f t="shared" ref="E158:H158" si="20">+E159+E160+E161+E162+E163+E164+E165</f>
        <v>0</v>
      </c>
      <c r="F158" s="27">
        <f t="shared" si="20"/>
        <v>0</v>
      </c>
      <c r="G158" s="27">
        <f t="shared" si="20"/>
        <v>0</v>
      </c>
      <c r="H158" s="27">
        <f t="shared" si="20"/>
        <v>0</v>
      </c>
      <c r="I158" s="6">
        <f t="shared" si="12"/>
        <v>0</v>
      </c>
    </row>
    <row r="159" spans="2:9" x14ac:dyDescent="0.25">
      <c r="B159" s="4" t="s">
        <v>108</v>
      </c>
      <c r="C159" s="5" t="s">
        <v>109</v>
      </c>
      <c r="D159" s="6">
        <v>0</v>
      </c>
      <c r="E159" s="7">
        <v>0</v>
      </c>
      <c r="F159" s="7">
        <v>0</v>
      </c>
      <c r="G159" s="7">
        <v>0</v>
      </c>
      <c r="H159" s="7">
        <v>0</v>
      </c>
      <c r="I159" s="2">
        <f t="shared" si="12"/>
        <v>0</v>
      </c>
    </row>
    <row r="160" spans="2:9" x14ac:dyDescent="0.25">
      <c r="B160" s="4" t="s">
        <v>110</v>
      </c>
      <c r="C160" s="5" t="s">
        <v>111</v>
      </c>
      <c r="D160" s="6">
        <v>0</v>
      </c>
      <c r="E160" s="7">
        <v>0</v>
      </c>
      <c r="F160" s="7">
        <v>0</v>
      </c>
      <c r="G160" s="7">
        <v>0</v>
      </c>
      <c r="H160" s="7">
        <v>0</v>
      </c>
      <c r="I160" s="2">
        <f t="shared" ref="I160:I181" si="21">+F160-G160</f>
        <v>0</v>
      </c>
    </row>
    <row r="161" spans="2:9" x14ac:dyDescent="0.25">
      <c r="B161" s="4" t="s">
        <v>112</v>
      </c>
      <c r="C161" s="5" t="s">
        <v>113</v>
      </c>
      <c r="D161" s="6">
        <v>0</v>
      </c>
      <c r="E161" s="7">
        <v>0</v>
      </c>
      <c r="F161" s="7">
        <v>0</v>
      </c>
      <c r="G161" s="7">
        <v>0</v>
      </c>
      <c r="H161" s="7">
        <v>0</v>
      </c>
      <c r="I161" s="2">
        <f t="shared" si="21"/>
        <v>0</v>
      </c>
    </row>
    <row r="162" spans="2:9" x14ac:dyDescent="0.25">
      <c r="B162" s="4" t="s">
        <v>114</v>
      </c>
      <c r="C162" s="5" t="s">
        <v>115</v>
      </c>
      <c r="D162" s="6">
        <v>0</v>
      </c>
      <c r="E162" s="7">
        <v>0</v>
      </c>
      <c r="F162" s="7">
        <v>0</v>
      </c>
      <c r="G162" s="7">
        <v>0</v>
      </c>
      <c r="H162" s="7">
        <v>0</v>
      </c>
      <c r="I162" s="2">
        <f t="shared" si="21"/>
        <v>0</v>
      </c>
    </row>
    <row r="163" spans="2:9" ht="30" x14ac:dyDescent="0.25">
      <c r="B163" s="25" t="s">
        <v>116</v>
      </c>
      <c r="C163" s="5" t="s">
        <v>117</v>
      </c>
      <c r="D163" s="6">
        <v>0</v>
      </c>
      <c r="E163" s="7">
        <v>0</v>
      </c>
      <c r="F163" s="7">
        <v>0</v>
      </c>
      <c r="G163" s="7">
        <v>0</v>
      </c>
      <c r="H163" s="7">
        <v>0</v>
      </c>
      <c r="I163" s="2">
        <f t="shared" si="21"/>
        <v>0</v>
      </c>
    </row>
    <row r="164" spans="2:9" x14ac:dyDescent="0.25">
      <c r="B164" s="4" t="s">
        <v>118</v>
      </c>
      <c r="C164" s="5" t="s">
        <v>119</v>
      </c>
      <c r="D164" s="6">
        <v>0</v>
      </c>
      <c r="E164" s="7">
        <v>0</v>
      </c>
      <c r="F164" s="7">
        <v>0</v>
      </c>
      <c r="G164" s="7">
        <v>0</v>
      </c>
      <c r="H164" s="7">
        <v>0</v>
      </c>
      <c r="I164" s="2">
        <f t="shared" si="21"/>
        <v>0</v>
      </c>
    </row>
    <row r="165" spans="2:9" x14ac:dyDescent="0.25">
      <c r="B165" s="26" t="s">
        <v>120</v>
      </c>
      <c r="C165" s="9" t="s">
        <v>121</v>
      </c>
      <c r="D165" s="6">
        <v>0</v>
      </c>
      <c r="E165" s="7">
        <v>0</v>
      </c>
      <c r="F165" s="7">
        <v>0</v>
      </c>
      <c r="G165" s="7">
        <v>0</v>
      </c>
      <c r="H165" s="7">
        <v>0</v>
      </c>
      <c r="I165" s="2">
        <f t="shared" si="21"/>
        <v>0</v>
      </c>
    </row>
    <row r="166" spans="2:9" x14ac:dyDescent="0.25">
      <c r="B166" s="26"/>
      <c r="C166" s="9"/>
      <c r="D166" s="6"/>
      <c r="E166" s="6"/>
      <c r="F166" s="6"/>
      <c r="G166" s="6"/>
      <c r="H166" s="6"/>
      <c r="I166" s="2"/>
    </row>
    <row r="167" spans="2:9" x14ac:dyDescent="0.25">
      <c r="B167" s="10" t="s">
        <v>122</v>
      </c>
      <c r="C167" s="5"/>
      <c r="D167" s="2">
        <f>+D168+D169+D170</f>
        <v>12493828544</v>
      </c>
      <c r="E167" s="2">
        <f t="shared" ref="E167:H167" si="22">+E168+E169+E170</f>
        <v>600376166.25</v>
      </c>
      <c r="F167" s="2">
        <f t="shared" si="22"/>
        <v>13094204710.25</v>
      </c>
      <c r="G167" s="2">
        <f t="shared" si="22"/>
        <v>13078719371.58</v>
      </c>
      <c r="H167" s="2">
        <f t="shared" si="22"/>
        <v>13078719371.58</v>
      </c>
      <c r="I167" s="2">
        <f t="shared" si="21"/>
        <v>15485338.670000076</v>
      </c>
    </row>
    <row r="168" spans="2:9" x14ac:dyDescent="0.25">
      <c r="B168" s="4" t="s">
        <v>123</v>
      </c>
      <c r="C168" s="5" t="s">
        <v>124</v>
      </c>
      <c r="D168" s="6">
        <v>4572242672</v>
      </c>
      <c r="E168" s="33">
        <v>546771616.87</v>
      </c>
      <c r="F168" s="33">
        <v>5119014288.8699999</v>
      </c>
      <c r="G168" s="33">
        <v>5103529037.1499996</v>
      </c>
      <c r="H168" s="33">
        <v>5103529037.1499996</v>
      </c>
      <c r="I168" s="6">
        <f t="shared" si="21"/>
        <v>15485251.720000267</v>
      </c>
    </row>
    <row r="169" spans="2:9" x14ac:dyDescent="0.25">
      <c r="B169" s="4" t="s">
        <v>125</v>
      </c>
      <c r="C169" s="5" t="s">
        <v>126</v>
      </c>
      <c r="D169" s="6">
        <v>7921585872</v>
      </c>
      <c r="E169" s="33">
        <v>52899316.380000003</v>
      </c>
      <c r="F169" s="33">
        <v>7974485188.3800001</v>
      </c>
      <c r="G169" s="33">
        <v>7974485101.4300003</v>
      </c>
      <c r="H169" s="33">
        <v>7974485101.4300003</v>
      </c>
      <c r="I169" s="6">
        <f t="shared" si="21"/>
        <v>86.949999809265137</v>
      </c>
    </row>
    <row r="170" spans="2:9" x14ac:dyDescent="0.25">
      <c r="B170" s="4" t="s">
        <v>127</v>
      </c>
      <c r="C170" s="5" t="s">
        <v>128</v>
      </c>
      <c r="D170" s="6">
        <v>0</v>
      </c>
      <c r="E170" s="33">
        <v>705233</v>
      </c>
      <c r="F170" s="33">
        <v>705233</v>
      </c>
      <c r="G170" s="33">
        <v>705233</v>
      </c>
      <c r="H170" s="33">
        <v>705233</v>
      </c>
      <c r="I170" s="6">
        <f t="shared" si="21"/>
        <v>0</v>
      </c>
    </row>
    <row r="171" spans="2:9" x14ac:dyDescent="0.25">
      <c r="B171" s="4"/>
      <c r="C171" s="5"/>
      <c r="D171" s="6"/>
      <c r="E171" s="33"/>
      <c r="F171" s="33"/>
      <c r="G171" s="33"/>
      <c r="H171" s="33"/>
      <c r="I171" s="6"/>
    </row>
    <row r="172" spans="2:9" x14ac:dyDescent="0.25">
      <c r="B172" s="10" t="s">
        <v>129</v>
      </c>
      <c r="C172" s="5"/>
      <c r="D172" s="2">
        <f>+D173+D174+D175+D176+D177+D178+D179</f>
        <v>788571866</v>
      </c>
      <c r="E172" s="27">
        <f t="shared" ref="E172:I172" si="23">+E173+E174+E175+E176+E177+E178+E179</f>
        <v>317196654.82999998</v>
      </c>
      <c r="F172" s="27">
        <f t="shared" si="23"/>
        <v>1105768520.8299999</v>
      </c>
      <c r="G172" s="27">
        <f t="shared" si="23"/>
        <v>1105768520.8299999</v>
      </c>
      <c r="H172" s="27">
        <f t="shared" si="23"/>
        <v>1105768520.8299999</v>
      </c>
      <c r="I172" s="2">
        <f t="shared" si="23"/>
        <v>0</v>
      </c>
    </row>
    <row r="173" spans="2:9" x14ac:dyDescent="0.25">
      <c r="B173" s="4" t="s">
        <v>130</v>
      </c>
      <c r="C173" s="5" t="s">
        <v>131</v>
      </c>
      <c r="D173" s="6">
        <v>307040998</v>
      </c>
      <c r="E173" s="33">
        <v>272262386.63999999</v>
      </c>
      <c r="F173" s="33">
        <v>579303384.63999999</v>
      </c>
      <c r="G173" s="33">
        <v>579303384.63999999</v>
      </c>
      <c r="H173" s="33">
        <v>579303384.63999999</v>
      </c>
      <c r="I173" s="6">
        <f t="shared" si="21"/>
        <v>0</v>
      </c>
    </row>
    <row r="174" spans="2:9" x14ac:dyDescent="0.25">
      <c r="B174" s="4" t="s">
        <v>132</v>
      </c>
      <c r="C174" s="5" t="s">
        <v>133</v>
      </c>
      <c r="D174" s="6">
        <v>481530868</v>
      </c>
      <c r="E174" s="33">
        <v>44934268.189999998</v>
      </c>
      <c r="F174" s="33">
        <v>526465136.19</v>
      </c>
      <c r="G174" s="33">
        <v>526465136.19</v>
      </c>
      <c r="H174" s="33">
        <v>526465136.19</v>
      </c>
      <c r="I174" s="6">
        <f t="shared" si="21"/>
        <v>0</v>
      </c>
    </row>
    <row r="175" spans="2:9" x14ac:dyDescent="0.25">
      <c r="B175" s="4" t="s">
        <v>134</v>
      </c>
      <c r="C175" s="5" t="s">
        <v>135</v>
      </c>
      <c r="D175" s="6">
        <v>0</v>
      </c>
      <c r="E175" s="7">
        <v>0</v>
      </c>
      <c r="F175" s="7">
        <v>0</v>
      </c>
      <c r="G175" s="7">
        <v>0</v>
      </c>
      <c r="H175" s="7">
        <v>0</v>
      </c>
      <c r="I175" s="2">
        <f t="shared" si="21"/>
        <v>0</v>
      </c>
    </row>
    <row r="176" spans="2:9" x14ac:dyDescent="0.25">
      <c r="B176" s="4" t="s">
        <v>136</v>
      </c>
      <c r="C176" s="5" t="s">
        <v>137</v>
      </c>
      <c r="D176" s="6">
        <v>0</v>
      </c>
      <c r="E176" s="7">
        <v>0</v>
      </c>
      <c r="F176" s="6">
        <v>0</v>
      </c>
      <c r="G176" s="7">
        <v>0</v>
      </c>
      <c r="H176" s="7">
        <v>0</v>
      </c>
      <c r="I176" s="2">
        <f t="shared" si="21"/>
        <v>0</v>
      </c>
    </row>
    <row r="177" spans="1:9" x14ac:dyDescent="0.25">
      <c r="B177" s="4" t="s">
        <v>138</v>
      </c>
      <c r="C177" s="5" t="s">
        <v>139</v>
      </c>
      <c r="D177" s="6">
        <v>0</v>
      </c>
      <c r="E177" s="7">
        <v>0</v>
      </c>
      <c r="F177" s="6">
        <f t="shared" ref="F177:F179" si="24">+D177+E177</f>
        <v>0</v>
      </c>
      <c r="G177" s="8">
        <v>0</v>
      </c>
      <c r="H177" s="7">
        <v>0</v>
      </c>
      <c r="I177" s="2">
        <f t="shared" si="21"/>
        <v>0</v>
      </c>
    </row>
    <row r="178" spans="1:9" x14ac:dyDescent="0.25">
      <c r="B178" s="4" t="s">
        <v>141</v>
      </c>
      <c r="C178" s="5" t="s">
        <v>142</v>
      </c>
      <c r="D178" s="6">
        <v>0</v>
      </c>
      <c r="E178" s="7">
        <v>0</v>
      </c>
      <c r="F178" s="6">
        <f t="shared" si="24"/>
        <v>0</v>
      </c>
      <c r="G178" s="8">
        <v>0</v>
      </c>
      <c r="H178" s="7">
        <v>0</v>
      </c>
      <c r="I178" s="2">
        <f t="shared" si="21"/>
        <v>0</v>
      </c>
    </row>
    <row r="179" spans="1:9" x14ac:dyDescent="0.25">
      <c r="B179" s="4" t="s">
        <v>140</v>
      </c>
      <c r="C179" s="5" t="s">
        <v>144</v>
      </c>
      <c r="D179" s="6">
        <v>0</v>
      </c>
      <c r="E179" s="7">
        <v>0</v>
      </c>
      <c r="F179" s="6">
        <f t="shared" si="24"/>
        <v>0</v>
      </c>
      <c r="G179" s="8">
        <v>0</v>
      </c>
      <c r="H179" s="7">
        <v>0</v>
      </c>
      <c r="I179" s="2">
        <f t="shared" si="21"/>
        <v>0</v>
      </c>
    </row>
    <row r="180" spans="1:9" x14ac:dyDescent="0.25">
      <c r="A180" s="21"/>
      <c r="C180" s="9"/>
      <c r="D180" s="28"/>
      <c r="E180" s="35"/>
      <c r="F180" s="28"/>
      <c r="G180" s="28"/>
      <c r="H180" s="28"/>
      <c r="I180" s="2">
        <f t="shared" si="21"/>
        <v>0</v>
      </c>
    </row>
    <row r="181" spans="1:9" ht="15.75" thickBot="1" x14ac:dyDescent="0.3">
      <c r="A181" s="21"/>
      <c r="B181" s="29" t="s">
        <v>145</v>
      </c>
      <c r="C181" s="30"/>
      <c r="D181" s="31">
        <v>62219484765</v>
      </c>
      <c r="E181" s="31">
        <f>+E18+E100</f>
        <v>18937253347.629997</v>
      </c>
      <c r="F181" s="31">
        <f>+F18+F100</f>
        <v>81156738112.630005</v>
      </c>
      <c r="G181" s="31">
        <f>+G18+G100</f>
        <v>74950777825.020004</v>
      </c>
      <c r="H181" s="31">
        <f>+H18+H100</f>
        <v>71917651540.229996</v>
      </c>
      <c r="I181" s="32">
        <f t="shared" si="21"/>
        <v>6205960287.6100006</v>
      </c>
    </row>
  </sheetData>
  <mergeCells count="25">
    <mergeCell ref="B154:C154"/>
    <mergeCell ref="B158:C158"/>
    <mergeCell ref="B100:C100"/>
    <mergeCell ref="F15:F16"/>
    <mergeCell ref="E15:E16"/>
    <mergeCell ref="D15:D16"/>
    <mergeCell ref="B132:C132"/>
    <mergeCell ref="B143:C143"/>
    <mergeCell ref="B72:C72"/>
    <mergeCell ref="B77:C77"/>
    <mergeCell ref="B18:C18"/>
    <mergeCell ref="B14:C16"/>
    <mergeCell ref="D7:G7"/>
    <mergeCell ref="B8:I8"/>
    <mergeCell ref="B10:I10"/>
    <mergeCell ref="B11:I11"/>
    <mergeCell ref="B12:I12"/>
    <mergeCell ref="B9:I9"/>
    <mergeCell ref="B13:I13"/>
    <mergeCell ref="B50:C50"/>
    <mergeCell ref="B61:C61"/>
    <mergeCell ref="H15:H16"/>
    <mergeCell ref="D14:H14"/>
    <mergeCell ref="I14:I16"/>
    <mergeCell ref="G15:G16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cp:lastPrinted>2018-02-01T17:24:25Z</cp:lastPrinted>
  <dcterms:created xsi:type="dcterms:W3CDTF">2017-02-13T23:43:29Z</dcterms:created>
  <dcterms:modified xsi:type="dcterms:W3CDTF">2018-06-22T19:54:30Z</dcterms:modified>
</cp:coreProperties>
</file>