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 Reyes\Downloads\CONSOLIDADO 1-8\"/>
    </mc:Choice>
  </mc:AlternateContent>
  <xr:revisionPtr revIDLastSave="0" documentId="8_{C8E680CA-E858-42FF-BD16-B54C46AF730B}" xr6:coauthVersionLast="46" xr6:coauthVersionMax="46" xr10:uidLastSave="{00000000-0000-0000-0000-000000000000}"/>
  <bookViews>
    <workbookView xWindow="-120" yWindow="-120" windowWidth="20730" windowHeight="11160" xr2:uid="{FEA17DD3-F596-4013-8061-C9A02322CEB3}"/>
  </bookViews>
  <sheets>
    <sheet name="E ANALÍTICO DEL ACTIVO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D14" i="1"/>
  <c r="C14" i="1"/>
  <c r="B14" i="1"/>
  <c r="F13" i="1"/>
  <c r="E13" i="1"/>
  <c r="E12" i="1"/>
  <c r="F12" i="1" s="1"/>
  <c r="F11" i="1"/>
  <c r="E11" i="1"/>
  <c r="E10" i="1"/>
  <c r="F10" i="1" s="1"/>
  <c r="F9" i="1"/>
  <c r="E9" i="1"/>
  <c r="E8" i="1"/>
  <c r="F8" i="1" s="1"/>
  <c r="F7" i="1"/>
  <c r="E7" i="1"/>
  <c r="D6" i="1"/>
  <c r="E6" i="1" s="1"/>
  <c r="F6" i="1" s="1"/>
  <c r="C6" i="1"/>
  <c r="B6" i="1"/>
</calcChain>
</file>

<file path=xl/sharedStrings.xml><?xml version="1.0" encoding="utf-8"?>
<sst xmlns="http://schemas.openxmlformats.org/spreadsheetml/2006/main" count="34" uniqueCount="34">
  <si>
    <t>1° Informe Trimestral de Avance de Gestión 2021
Gobierno del Estado de Oaxaca
Estado Analítico del Activo
Del 1 de enero al 31 de marzo de 2021
(Pesos)</t>
  </si>
  <si>
    <t>Concepto</t>
  </si>
  <si>
    <t>Saldo Inicial</t>
  </si>
  <si>
    <t xml:space="preserve">Cargos del periodo
</t>
  </si>
  <si>
    <t>Abonos del periodo</t>
  </si>
  <si>
    <t xml:space="preserve">Saldo Final
</t>
  </si>
  <si>
    <t xml:space="preserve">Variación del Periodo
</t>
  </si>
  <si>
    <t>(1)</t>
  </si>
  <si>
    <t>(2)</t>
  </si>
  <si>
    <t>(3)</t>
  </si>
  <si>
    <t>4 =(1+2-3)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</si>
  <si>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</si>
  <si>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</si>
  <si>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</si>
  <si>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</si>
  <si>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</si>
  <si>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</si>
  <si>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</si>
  <si>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</si>
  <si>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</si>
  <si>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</si>
  <si>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</si>
  <si>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</si>
  <si>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</si>
  <si>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</si>
  <si>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</si>
  <si>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</si>
  <si>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</si>
  <si>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</si>
  <si>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</si>
  <si>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</si>
  <si>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</si>
  <si>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 xml:space="preserve">
MTRO. VICENTE MENDOZA TÉLLEZ GIRÓN 
SECRETARIO DE FINANZAS</t>
  </si>
  <si>
    <t xml:space="preserve">
C.P. VICTOR MANUEL HUITRON GUTIÉRREZ
ENCARGADO DEL DESPACHO DE LA DIRECCIÓN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</si>
</sst>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5"/>
      <color theme="1"/>
      <name val="Univia pro book"/>
    </font>
    <font>
      <sz val="10"/>
      <color rgb="FF000000"/>
      <name val="Times New Roman"/>
      <family val="1"/>
    </font>
    <font>
      <sz val="11"/>
      <name val="Arial"/>
      <family val="2"/>
    </font>
    <font>
      <b/>
      <sz val="5"/>
      <color rgb="FF000000"/>
      <name val="Univia pro book"/>
    </font>
    <font>
      <b/>
      <sz val="10"/>
      <color rgb="FF000000"/>
      <name val="Times New Roman"/>
      <family val="1"/>
    </font>
    <font>
      <sz val="5"/>
      <color theme="1"/>
      <name val="Univia pro book"/>
    </font>
    <font>
      <sz val="5"/>
      <color rgb="FF000000"/>
      <name val="Univia pro book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3" fontId="4" fillId="0" borderId="9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right" vertical="top" shrinkToFit="1"/>
    </xf>
    <xf numFmtId="3" fontId="7" fillId="0" borderId="9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left" vertical="top" wrapText="1"/>
    </xf>
    <xf numFmtId="3" fontId="2" fillId="0" borderId="0" xfId="0" applyNumberFormat="1" applyFont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vertical="top" shrinkToFi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0</xdr:row>
      <xdr:rowOff>85725</xdr:rowOff>
    </xdr:from>
    <xdr:to>
      <xdr:col>5</xdr:col>
      <xdr:colOff>485776</xdr:colOff>
      <xdr:row>1</xdr:row>
      <xdr:rowOff>376197</xdr:rowOff>
    </xdr:to>
    <xdr:pic>
      <xdr:nvPicPr>
        <xdr:cNvPr id="2" name="Imagen 1" descr="finanzas">
          <a:extLst>
            <a:ext uri="{FF2B5EF4-FFF2-40B4-BE49-F238E27FC236}">
              <a16:creationId xmlns:a16="http://schemas.microsoft.com/office/drawing/2014/main" id="{5EE70B43-61F5-4B50-9537-D21EE22D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85725"/>
          <a:ext cx="895351" cy="452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5843-99A3-44F8-A861-6F3FF94EE430}">
  <sheetPr>
    <tabColor rgb="FF44546A"/>
  </sheetPr>
  <dimension ref="A1:Z1000"/>
  <sheetViews>
    <sheetView tabSelected="1" topLeftCell="A9" workbookViewId="0">
      <selection activeCell="D30" sqref="D30"/>
    </sheetView>
  </sheetViews>
  <sheetFormatPr baseColWidth="10" defaultColWidth="12.625" defaultRowHeight="15" customHeight="1" x14ac:dyDescent="0.2"/>
  <cols>
    <col min="1" max="1" width="34.25" customWidth="1"/>
    <col min="2" max="2" width="14.125" customWidth="1"/>
    <col min="3" max="4" width="13.25" customWidth="1"/>
    <col min="5" max="6" width="14.125" customWidth="1"/>
    <col min="7" max="7" width="7" customWidth="1"/>
    <col min="8" max="8" width="9.5" customWidth="1"/>
    <col min="9" max="9" width="10.625" customWidth="1"/>
    <col min="10" max="26" width="7" customWidth="1"/>
  </cols>
  <sheetData>
    <row r="1" spans="1:26" ht="12.75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 x14ac:dyDescent="0.2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2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1.25" customHeight="1" x14ac:dyDescent="0.2">
      <c r="A4" s="8"/>
      <c r="B4" s="9" t="s">
        <v>7</v>
      </c>
      <c r="C4" s="10" t="s">
        <v>8</v>
      </c>
      <c r="D4" s="10" t="s">
        <v>9</v>
      </c>
      <c r="E4" s="11" t="s">
        <v>10</v>
      </c>
      <c r="F4" s="9" t="s">
        <v>11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" customHeight="1" x14ac:dyDescent="0.2">
      <c r="A5" s="12" t="s">
        <v>12</v>
      </c>
      <c r="B5" s="13"/>
      <c r="C5" s="13"/>
      <c r="D5" s="14"/>
      <c r="E5" s="13"/>
      <c r="F5" s="1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" customHeight="1" x14ac:dyDescent="0.2">
      <c r="A6" s="12" t="s">
        <v>13</v>
      </c>
      <c r="B6" s="16">
        <f>SUM(B7:B13)</f>
        <v>12132393639</v>
      </c>
      <c r="C6" s="16">
        <f>C7+C8+C9</f>
        <v>82911367973</v>
      </c>
      <c r="D6" s="16">
        <f>D7+D8+D9+D11</f>
        <v>80515788222</v>
      </c>
      <c r="E6" s="16">
        <f>B6+C6-D6-1</f>
        <v>14527973389</v>
      </c>
      <c r="F6" s="16">
        <f>E6-B6+1</f>
        <v>2395579751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" customHeight="1" x14ac:dyDescent="0.2">
      <c r="A7" s="17" t="s">
        <v>14</v>
      </c>
      <c r="B7" s="18">
        <v>3124034072</v>
      </c>
      <c r="C7" s="18">
        <v>50877376331</v>
      </c>
      <c r="D7" s="18">
        <v>48603286893</v>
      </c>
      <c r="E7" s="19">
        <f>B7+C7-D7</f>
        <v>5398123510</v>
      </c>
      <c r="F7" s="18">
        <f t="shared" ref="F7:F13" si="0">E7-B7</f>
        <v>2274089438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" customHeight="1" x14ac:dyDescent="0.2">
      <c r="A8" s="20" t="s">
        <v>15</v>
      </c>
      <c r="B8" s="18">
        <v>8793814586</v>
      </c>
      <c r="C8" s="18">
        <v>31866800279</v>
      </c>
      <c r="D8" s="18">
        <v>31794709354</v>
      </c>
      <c r="E8" s="19">
        <f>B8+C8-D8</f>
        <v>8865905511</v>
      </c>
      <c r="F8" s="18">
        <f t="shared" si="0"/>
        <v>72090925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20" t="s">
        <v>16</v>
      </c>
      <c r="B9" s="18">
        <v>214544981</v>
      </c>
      <c r="C9" s="18">
        <v>167191363</v>
      </c>
      <c r="D9" s="18">
        <v>117791975</v>
      </c>
      <c r="E9" s="19">
        <f>B9+C9-D9</f>
        <v>263944369</v>
      </c>
      <c r="F9" s="18">
        <f t="shared" si="0"/>
        <v>49399388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20" t="s">
        <v>17</v>
      </c>
      <c r="B10" s="18">
        <v>0</v>
      </c>
      <c r="C10" s="18">
        <v>0</v>
      </c>
      <c r="D10" s="18">
        <v>0</v>
      </c>
      <c r="E10" s="18">
        <f t="shared" ref="E10:E13" si="1">B10+C10-D10</f>
        <v>0</v>
      </c>
      <c r="F10" s="18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20" t="s">
        <v>18</v>
      </c>
      <c r="B11" s="18">
        <v>0</v>
      </c>
      <c r="C11" s="18">
        <v>0</v>
      </c>
      <c r="D11" s="18">
        <v>0</v>
      </c>
      <c r="E11" s="18">
        <f t="shared" si="1"/>
        <v>0</v>
      </c>
      <c r="F11" s="18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">
      <c r="A12" s="20" t="s">
        <v>19</v>
      </c>
      <c r="B12" s="18">
        <v>0</v>
      </c>
      <c r="C12" s="18">
        <v>0</v>
      </c>
      <c r="D12" s="18">
        <v>0</v>
      </c>
      <c r="E12" s="18">
        <f t="shared" si="1"/>
        <v>0</v>
      </c>
      <c r="F12" s="18">
        <f t="shared" si="0"/>
        <v>0</v>
      </c>
      <c r="G12" s="3"/>
      <c r="H12" s="3"/>
      <c r="I12" s="2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20" t="s">
        <v>20</v>
      </c>
      <c r="B13" s="18">
        <v>0</v>
      </c>
      <c r="C13" s="18">
        <v>0</v>
      </c>
      <c r="D13" s="18">
        <v>0</v>
      </c>
      <c r="E13" s="18">
        <f t="shared" si="1"/>
        <v>0</v>
      </c>
      <c r="F13" s="18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 x14ac:dyDescent="0.2">
      <c r="A14" s="12" t="s">
        <v>21</v>
      </c>
      <c r="B14" s="16">
        <f>SUM(B15:B23)-1</f>
        <v>17664054289</v>
      </c>
      <c r="C14" s="16">
        <f>SUM(C15:C23)-1</f>
        <v>5124045775</v>
      </c>
      <c r="D14" s="16">
        <f>SUM(D15:D23)</f>
        <v>4513354796</v>
      </c>
      <c r="E14" s="16">
        <f>B14+C14-D14+1</f>
        <v>18274745269</v>
      </c>
      <c r="F14" s="16">
        <f>E14-B14-1</f>
        <v>610690979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" customHeight="1" x14ac:dyDescent="0.2">
      <c r="A15" s="17" t="s">
        <v>22</v>
      </c>
      <c r="B15" s="18">
        <v>791246434</v>
      </c>
      <c r="C15" s="18">
        <v>3789363769</v>
      </c>
      <c r="D15" s="18">
        <v>3617576429</v>
      </c>
      <c r="E15" s="18">
        <f t="shared" ref="E15:E23" si="2">B15+C15-D15</f>
        <v>963033774</v>
      </c>
      <c r="F15" s="18">
        <f>E15-B15</f>
        <v>171787340</v>
      </c>
      <c r="G15" s="3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 x14ac:dyDescent="0.2">
      <c r="A16" s="20" t="s">
        <v>23</v>
      </c>
      <c r="B16" s="18">
        <v>24169</v>
      </c>
      <c r="C16" s="18">
        <v>0</v>
      </c>
      <c r="D16" s="18">
        <v>0</v>
      </c>
      <c r="E16" s="18">
        <f t="shared" si="2"/>
        <v>24169</v>
      </c>
      <c r="F16" s="18">
        <f t="shared" ref="F16:F18" si="3">E16-B16</f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2">
      <c r="A17" s="20" t="s">
        <v>24</v>
      </c>
      <c r="B17" s="18">
        <v>14450529081</v>
      </c>
      <c r="C17" s="18">
        <v>1306864179</v>
      </c>
      <c r="D17" s="18">
        <v>880288584</v>
      </c>
      <c r="E17" s="18">
        <f t="shared" si="2"/>
        <v>14877104676</v>
      </c>
      <c r="F17" s="18">
        <f t="shared" si="3"/>
        <v>426575595</v>
      </c>
      <c r="G17" s="3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">
      <c r="A18" s="20" t="s">
        <v>25</v>
      </c>
      <c r="B18" s="18">
        <v>3210551642</v>
      </c>
      <c r="C18" s="18">
        <v>23963731</v>
      </c>
      <c r="D18" s="18">
        <v>7857310</v>
      </c>
      <c r="E18" s="18">
        <f t="shared" si="2"/>
        <v>3226658063</v>
      </c>
      <c r="F18" s="18">
        <f t="shared" si="3"/>
        <v>16106421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20" t="s">
        <v>26</v>
      </c>
      <c r="B19" s="18">
        <v>205852884</v>
      </c>
      <c r="C19" s="18">
        <v>3065142</v>
      </c>
      <c r="D19" s="18">
        <v>0</v>
      </c>
      <c r="E19" s="18">
        <f t="shared" si="2"/>
        <v>208918026</v>
      </c>
      <c r="F19" s="18">
        <f>E19-B19</f>
        <v>3065142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2">
      <c r="A20" s="20" t="s">
        <v>27</v>
      </c>
      <c r="B20" s="18">
        <v>-994149920</v>
      </c>
      <c r="C20" s="18">
        <v>788955</v>
      </c>
      <c r="D20" s="18">
        <v>7632473</v>
      </c>
      <c r="E20" s="18">
        <f t="shared" si="2"/>
        <v>-1000993438</v>
      </c>
      <c r="F20" s="18">
        <f>B20-E20</f>
        <v>6843518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 x14ac:dyDescent="0.2">
      <c r="A21" s="20" t="s">
        <v>28</v>
      </c>
      <c r="B21" s="18">
        <v>0</v>
      </c>
      <c r="C21" s="18">
        <v>0</v>
      </c>
      <c r="D21" s="18">
        <v>0</v>
      </c>
      <c r="E21" s="18">
        <f t="shared" si="2"/>
        <v>0</v>
      </c>
      <c r="F21" s="18">
        <f t="shared" ref="F21:F23" si="4">E21-B21</f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 x14ac:dyDescent="0.2">
      <c r="A22" s="20" t="s">
        <v>29</v>
      </c>
      <c r="B22" s="18">
        <v>0</v>
      </c>
      <c r="C22" s="18">
        <v>0</v>
      </c>
      <c r="D22" s="18">
        <v>0</v>
      </c>
      <c r="E22" s="18">
        <f t="shared" si="2"/>
        <v>0</v>
      </c>
      <c r="F22" s="18">
        <f t="shared" si="4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 x14ac:dyDescent="0.2">
      <c r="A23" s="20" t="s">
        <v>30</v>
      </c>
      <c r="B23" s="18">
        <v>0</v>
      </c>
      <c r="C23" s="18">
        <v>0</v>
      </c>
      <c r="D23" s="18">
        <v>0</v>
      </c>
      <c r="E23" s="18">
        <f t="shared" si="2"/>
        <v>0</v>
      </c>
      <c r="F23" s="18">
        <f t="shared" si="4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 x14ac:dyDescent="0.2">
      <c r="A24" s="22"/>
      <c r="B24" s="23"/>
      <c r="C24" s="23"/>
      <c r="D24" s="23"/>
      <c r="E24" s="23"/>
      <c r="F24" s="2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x14ac:dyDescent="0.2">
      <c r="A25" s="24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 x14ac:dyDescent="0.2">
      <c r="A26" s="25" t="s">
        <v>32</v>
      </c>
      <c r="B26" s="25"/>
      <c r="C26" s="25" t="s">
        <v>33</v>
      </c>
      <c r="D26" s="25"/>
      <c r="E26" s="25"/>
      <c r="F26" s="2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/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F2"/>
    <mergeCell ref="A3:A4"/>
    <mergeCell ref="A26:B26"/>
    <mergeCell ref="C26:F26"/>
  </mergeCells>
  <pageMargins left="0.81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ANALÍTICO DEL ACTIVO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2021-05-04T16:00:14Z</dcterms:created>
  <dcterms:modified xsi:type="dcterms:W3CDTF">2021-05-04T16:00:30Z</dcterms:modified>
</cp:coreProperties>
</file>