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i Reyes\Downloads\CONSOLIDADO 1-8\"/>
    </mc:Choice>
  </mc:AlternateContent>
  <xr:revisionPtr revIDLastSave="0" documentId="8_{5BA4FDFE-C990-4D5D-8179-C068FF05AC30}" xr6:coauthVersionLast="46" xr6:coauthVersionMax="46" xr10:uidLastSave="{00000000-0000-0000-0000-000000000000}"/>
  <bookViews>
    <workbookView xWindow="-120" yWindow="-120" windowWidth="20730" windowHeight="11160" xr2:uid="{A8FBA059-95D3-459A-8089-C40BCC489ACD}"/>
  </bookViews>
  <sheets>
    <sheet name="ESTADO DE ACTIVIDADES 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  <c r="B54" i="1"/>
  <c r="C47" i="1"/>
  <c r="B47" i="1"/>
  <c r="C41" i="1"/>
  <c r="B41" i="1"/>
  <c r="C37" i="1"/>
  <c r="B37" i="1"/>
  <c r="C27" i="1"/>
  <c r="B27" i="1"/>
  <c r="C23" i="1"/>
  <c r="C56" i="1" s="1"/>
  <c r="B23" i="1"/>
  <c r="B56" i="1" s="1"/>
  <c r="C15" i="1"/>
  <c r="B15" i="1"/>
  <c r="C12" i="1"/>
  <c r="B12" i="1"/>
  <c r="B21" i="1" s="1"/>
  <c r="B57" i="1" s="1"/>
  <c r="C4" i="1"/>
  <c r="C21" i="1" s="1"/>
  <c r="B4" i="1"/>
  <c r="C2" i="1"/>
  <c r="B2" i="1"/>
  <c r="C57" i="1" l="1"/>
</calcChain>
</file>

<file path=xl/sharedStrings.xml><?xml version="1.0" encoding="utf-8"?>
<sst xmlns="http://schemas.openxmlformats.org/spreadsheetml/2006/main" count="59" uniqueCount="59">
  <si>
    <t>1° Informe Trimestral de Avance de Gestión 2021
Gobierno del Estado de Oaxaca
Estado de Actividades
Del 1 de enero al 31 de marzo de 2021 y 2020    
 (Pesos)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</si>
  <si>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</si>
  <si>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</si>
  <si>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</si>
  <si>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</si>
  <si>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</si>
  <si>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</si>
  <si>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</si>
  <si>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</si>
  <si>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</si>
  <si>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</si>
  <si>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</si>
  <si>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   Aportaciones,    Convenios,    Incentivos     Derivados    de    la Colaboración Fiscal y Fondos Distintos de Aportaciones</t>
  </si>
  <si>
    <r>
      <rPr>
        <sz val="5"/>
        <color theme="1"/>
        <rFont val="Univia pro book"/>
      </rPr>
      <t>Transferencias, Asignaciones, Subsidios y Subvenciones, y Pensiones y
Jubilaciones</t>
    </r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</si>
  <si>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</si>
  <si>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</si>
  <si>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</si>
  <si>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</si>
  <si>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</si>
  <si>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</si>
  <si>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</si>
  <si>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</si>
  <si>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</si>
  <si>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</si>
  <si>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</si>
  <si>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</si>
  <si>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</si>
  <si>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</si>
  <si>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</si>
  <si>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</si>
  <si>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</si>
  <si>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</si>
  <si>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</si>
  <si>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</si>
  <si>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</si>
  <si>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</si>
  <si>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</si>
  <si>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</si>
  <si>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</si>
  <si>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</si>
  <si>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</si>
  <si>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</si>
  <si>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</si>
  <si>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</si>
  <si>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</si>
  <si>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</si>
  <si>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</si>
  <si>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</si>
  <si>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</si>
  <si>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</si>
  <si>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 xml:space="preserve"> 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</si>
  <si>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</si>
  <si>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</si>
  <si>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</si>
  <si>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</si>
  <si>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</si>
  <si>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 Desahorro)</t>
  </si>
  <si>
    <t>Bajo protesta de decir verdad declaramos que los Estados Financieros y sus Notas son razonablemente correctos y responsabilidad del emisor.</t>
  </si>
  <si>
    <t xml:space="preserve">
MTRO. VICENTE MENDOZA TÉLLEZ GIRÓN 
SECRETARIO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</si>
</sst>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</font>
    <font>
      <b/>
      <sz val="5"/>
      <color theme="1"/>
      <name val="Univia pro book"/>
    </font>
    <font>
      <b/>
      <sz val="5"/>
      <color theme="1"/>
      <name val="Arial"/>
      <family val="2"/>
    </font>
    <font>
      <sz val="11"/>
      <color theme="1"/>
      <name val="Calibri"/>
      <family val="2"/>
    </font>
    <font>
      <b/>
      <sz val="7"/>
      <color theme="1"/>
      <name val="Arial"/>
      <family val="2"/>
    </font>
    <font>
      <sz val="5"/>
      <color theme="1"/>
      <name val="Univia pro book"/>
    </font>
    <font>
      <sz val="7"/>
      <color theme="1"/>
      <name val="Arial"/>
      <family val="2"/>
    </font>
    <font>
      <b/>
      <sz val="5"/>
      <color rgb="FF000000"/>
      <name val="Univia pro book"/>
    </font>
    <font>
      <b/>
      <sz val="10"/>
      <color rgb="FF000000"/>
      <name val="Times New Roman"/>
      <family val="1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1" fontId="1" fillId="2" borderId="1" xfId="0" applyNumberFormat="1" applyFont="1" applyFill="1" applyBorder="1" applyAlignment="1">
      <alignment horizontal="center" vertical="center" shrinkToFit="1"/>
    </xf>
    <xf numFmtId="1" fontId="1" fillId="2" borderId="2" xfId="0" applyNumberFormat="1" applyFont="1" applyFill="1" applyBorder="1" applyAlignment="1">
      <alignment horizontal="center" vertical="center" shrinkToFit="1"/>
    </xf>
    <xf numFmtId="1" fontId="1" fillId="2" borderId="3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wrapText="1"/>
    </xf>
    <xf numFmtId="1" fontId="1" fillId="0" borderId="2" xfId="0" applyNumberFormat="1" applyFont="1" applyBorder="1" applyAlignment="1">
      <alignment horizontal="right" wrapText="1"/>
    </xf>
    <xf numFmtId="1" fontId="1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1" fillId="0" borderId="4" xfId="0" applyFont="1" applyBorder="1" applyAlignment="1">
      <alignment vertical="top" wrapText="1"/>
    </xf>
    <xf numFmtId="3" fontId="1" fillId="0" borderId="0" xfId="0" applyNumberFormat="1" applyFont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3" fontId="5" fillId="0" borderId="5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3" fontId="7" fillId="0" borderId="0" xfId="0" applyNumberFormat="1" applyFont="1" applyAlignment="1">
      <alignment horizontal="right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3" fontId="4" fillId="0" borderId="0" xfId="0" applyNumberFormat="1" applyFont="1" applyAlignment="1">
      <alignment vertical="top" wrapText="1"/>
    </xf>
    <xf numFmtId="0" fontId="1" fillId="0" borderId="6" xfId="0" applyFont="1" applyBorder="1" applyAlignment="1">
      <alignment vertical="top" wrapText="1"/>
    </xf>
    <xf numFmtId="3" fontId="1" fillId="0" borderId="7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580159</xdr:colOff>
      <xdr:row>0</xdr:row>
      <xdr:rowOff>25977</xdr:rowOff>
    </xdr:from>
    <xdr:to>
      <xdr:col>2</xdr:col>
      <xdr:colOff>514351</xdr:colOff>
      <xdr:row>0</xdr:row>
      <xdr:rowOff>478374</xdr:rowOff>
    </xdr:to>
    <xdr:pic>
      <xdr:nvPicPr>
        <xdr:cNvPr id="2" name="Imagen 1" descr="finanzas">
          <a:extLst>
            <a:ext uri="{FF2B5EF4-FFF2-40B4-BE49-F238E27FC236}">
              <a16:creationId xmlns:a16="http://schemas.microsoft.com/office/drawing/2014/main" id="{54719B8D-5940-4FB8-BDF6-8B157F3D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7309" y="25977"/>
          <a:ext cx="896217" cy="452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2814205</xdr:colOff>
      <xdr:row>57</xdr:row>
      <xdr:rowOff>0</xdr:rowOff>
    </xdr:from>
    <xdr:ext cx="2873376" cy="600075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EB189BB5-1AF9-4989-AE7A-A233063C00FB}"/>
            </a:ext>
          </a:extLst>
        </xdr:cNvPr>
        <xdr:cNvSpPr txBox="1"/>
      </xdr:nvSpPr>
      <xdr:spPr>
        <a:xfrm>
          <a:off x="2814205" y="7439025"/>
          <a:ext cx="2873376" cy="600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br>
            <a:rPr lang="en-US" sz="550" b="1" i="0" u="none" strike="noStrike">
              <a:solidFill>
                <a:schemeClr val="tx1"/>
              </a:solidFill>
              <a:latin typeface="Univia Pro Book" panose="00000500000000000000" pitchFamily="50" charset="0"/>
              <a:ea typeface="Arial"/>
              <a:cs typeface="Arial"/>
              <a:sym typeface="Arial"/>
            </a:rPr>
          </a:br>
          <a:r>
            <a:rPr lang="en-US" sz="500" b="1" i="0" u="none" strike="noStrike">
              <a:solidFill>
                <a:schemeClr val="tx1"/>
              </a:solidFill>
              <a:latin typeface="Univia Pro Book" panose="00000500000000000000" pitchFamily="50" charset="0"/>
              <a:ea typeface="Arial"/>
              <a:cs typeface="Arial"/>
              <a:sym typeface="Arial"/>
            </a:rPr>
            <a:t>C.P. VICTOR MANUEL HUITRON GUTIÉRREZ</a:t>
          </a: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500" b="1" i="0" u="none" strike="noStrike">
              <a:solidFill>
                <a:schemeClr val="tx1"/>
              </a:solidFill>
              <a:latin typeface="Univia Pro Book" panose="00000500000000000000" pitchFamily="50" charset="0"/>
              <a:ea typeface="Arial"/>
              <a:cs typeface="Arial"/>
              <a:sym typeface="Arial"/>
            </a:rPr>
            <a:t>ENCARGADO DEL DESPACHO DE LA DIRECCIÓN DE CONTABILIDAD GUBERNAMENTAL</a:t>
          </a:r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ni%20Reyes/Downloads/CONSOLIDADO%20EF%201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 1"/>
      <sheetName val="ESTADO DE ACTIVIDADES 2"/>
      <sheetName val="E DE VARIACIÓN 3"/>
      <sheetName val="ESTADO DE CAMBIOS 4"/>
      <sheetName val="FLUJO DE EFECTIVO 5"/>
      <sheetName val="E ANALÍTICO DEL ACTIVO 6"/>
      <sheetName val="ANALITICO DE DEUDA 7"/>
      <sheetName val="ESF DETALLADO 8"/>
    </sheetNames>
    <sheetDataSet>
      <sheetData sheetId="0">
        <row r="2">
          <cell r="B2">
            <v>2021</v>
          </cell>
          <cell r="C2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A2FF6-BF68-4F11-87E4-1EB7D73D6881}">
  <sheetPr>
    <tabColor rgb="FF00B0F0"/>
  </sheetPr>
  <dimension ref="A1:W1000"/>
  <sheetViews>
    <sheetView tabSelected="1" topLeftCell="A43" zoomScale="110" zoomScaleNormal="110" workbookViewId="0">
      <selection activeCell="E60" sqref="E60"/>
    </sheetView>
  </sheetViews>
  <sheetFormatPr baseColWidth="10" defaultColWidth="12.625" defaultRowHeight="15" customHeight="1" x14ac:dyDescent="0.2"/>
  <cols>
    <col min="1" max="1" width="50.75" customWidth="1"/>
    <col min="2" max="3" width="12.625" customWidth="1"/>
    <col min="4" max="23" width="9.375" customWidth="1"/>
  </cols>
  <sheetData>
    <row r="1" spans="1:23" ht="41.25" customHeight="1" x14ac:dyDescent="0.25">
      <c r="A1" s="1" t="s">
        <v>0</v>
      </c>
      <c r="B1" s="2"/>
      <c r="C1" s="2"/>
      <c r="D1" s="3"/>
      <c r="E1" s="3"/>
      <c r="F1" s="3"/>
      <c r="G1" s="4"/>
      <c r="H1" s="4"/>
    </row>
    <row r="2" spans="1:23" ht="10.5" customHeight="1" x14ac:dyDescent="0.25">
      <c r="A2" s="5" t="s">
        <v>1</v>
      </c>
      <c r="B2" s="6">
        <f>'[1]ESTADO DE SITUACIÓN FINAN 1'!B2</f>
        <v>2021</v>
      </c>
      <c r="C2" s="7">
        <f>'[1]ESTADO DE SITUACIÓN FINAN 1'!C2</f>
        <v>2020</v>
      </c>
      <c r="D2" s="4"/>
      <c r="E2" s="4"/>
      <c r="F2" s="4"/>
      <c r="G2" s="4"/>
      <c r="H2" s="4"/>
    </row>
    <row r="3" spans="1:23" ht="13.5" customHeight="1" x14ac:dyDescent="0.25">
      <c r="A3" s="8" t="s">
        <v>2</v>
      </c>
      <c r="B3" s="9"/>
      <c r="C3" s="10"/>
      <c r="D3" s="11"/>
      <c r="E3" s="11"/>
      <c r="F3" s="11"/>
      <c r="G3" s="1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9" customHeight="1" x14ac:dyDescent="0.25">
      <c r="A4" s="12" t="s">
        <v>3</v>
      </c>
      <c r="B4" s="13">
        <f>SUM(B5:B11)+1</f>
        <v>1226421457</v>
      </c>
      <c r="C4" s="14">
        <f t="shared" ref="C4" si="0">SUM(C5:C11)</f>
        <v>1221495117</v>
      </c>
      <c r="D4" s="15"/>
      <c r="E4" s="15"/>
      <c r="F4" s="15"/>
      <c r="G4" s="15"/>
      <c r="H4" s="4"/>
    </row>
    <row r="5" spans="1:23" ht="9" customHeight="1" x14ac:dyDescent="0.25">
      <c r="A5" s="16" t="s">
        <v>4</v>
      </c>
      <c r="B5" s="17">
        <v>588854488</v>
      </c>
      <c r="C5" s="18">
        <v>588517044</v>
      </c>
      <c r="D5" s="19"/>
      <c r="E5" s="19"/>
      <c r="F5" s="19"/>
      <c r="G5" s="19"/>
      <c r="H5" s="4"/>
    </row>
    <row r="6" spans="1:23" ht="9" customHeight="1" x14ac:dyDescent="0.2">
      <c r="A6" s="16" t="s">
        <v>5</v>
      </c>
      <c r="B6" s="17">
        <v>0</v>
      </c>
      <c r="C6" s="18">
        <v>0</v>
      </c>
      <c r="D6" s="19"/>
      <c r="E6" s="19"/>
      <c r="F6" s="19"/>
      <c r="G6" s="19"/>
    </row>
    <row r="7" spans="1:23" ht="9" customHeight="1" x14ac:dyDescent="0.2">
      <c r="A7" s="16" t="s">
        <v>6</v>
      </c>
      <c r="B7" s="17">
        <v>0</v>
      </c>
      <c r="C7" s="18">
        <v>0</v>
      </c>
      <c r="D7" s="19"/>
      <c r="E7" s="19"/>
      <c r="F7" s="19"/>
      <c r="G7" s="19"/>
    </row>
    <row r="8" spans="1:23" ht="9" customHeight="1" x14ac:dyDescent="0.2">
      <c r="A8" s="16" t="s">
        <v>7</v>
      </c>
      <c r="B8" s="17">
        <v>591138695</v>
      </c>
      <c r="C8" s="18">
        <v>548400524</v>
      </c>
      <c r="D8" s="19"/>
      <c r="E8" s="19"/>
      <c r="F8" s="19"/>
      <c r="G8" s="19"/>
    </row>
    <row r="9" spans="1:23" ht="9" customHeight="1" x14ac:dyDescent="0.2">
      <c r="A9" s="16" t="s">
        <v>8</v>
      </c>
      <c r="B9" s="17">
        <v>29863634</v>
      </c>
      <c r="C9" s="18">
        <v>69047014</v>
      </c>
      <c r="D9" s="19"/>
      <c r="E9" s="19"/>
      <c r="F9" s="19"/>
      <c r="G9" s="19"/>
    </row>
    <row r="10" spans="1:23" ht="9" customHeight="1" x14ac:dyDescent="0.2">
      <c r="A10" s="16" t="s">
        <v>9</v>
      </c>
      <c r="B10" s="17">
        <v>16564639</v>
      </c>
      <c r="C10" s="18">
        <v>15530535</v>
      </c>
      <c r="D10" s="19"/>
      <c r="E10" s="19"/>
      <c r="F10" s="19"/>
      <c r="G10" s="19"/>
    </row>
    <row r="11" spans="1:23" ht="9" customHeight="1" x14ac:dyDescent="0.2">
      <c r="A11" s="16" t="s">
        <v>10</v>
      </c>
      <c r="B11" s="17">
        <v>0</v>
      </c>
      <c r="C11" s="18">
        <v>0</v>
      </c>
      <c r="D11" s="19"/>
      <c r="E11" s="19"/>
      <c r="F11" s="19"/>
      <c r="G11" s="19"/>
    </row>
    <row r="12" spans="1:23" ht="27" customHeight="1" x14ac:dyDescent="0.2">
      <c r="A12" s="12" t="s">
        <v>11</v>
      </c>
      <c r="B12" s="20">
        <f t="shared" ref="B12:C12" si="1">SUM(B13:B14)</f>
        <v>17739677550</v>
      </c>
      <c r="C12" s="21">
        <f t="shared" si="1"/>
        <v>19564086076</v>
      </c>
      <c r="D12" s="22"/>
      <c r="E12" s="22"/>
      <c r="F12" s="22"/>
      <c r="G12" s="22"/>
    </row>
    <row r="13" spans="1:23" ht="17.25" customHeight="1" x14ac:dyDescent="0.2">
      <c r="A13" s="16" t="s">
        <v>12</v>
      </c>
      <c r="B13" s="17">
        <v>17200364551</v>
      </c>
      <c r="C13" s="18">
        <v>18840642318</v>
      </c>
      <c r="D13" s="23"/>
      <c r="E13" s="23"/>
      <c r="F13" s="23"/>
      <c r="G13" s="23"/>
    </row>
    <row r="14" spans="1:23" ht="17.25" customHeight="1" x14ac:dyDescent="0.2">
      <c r="A14" s="16" t="s">
        <v>13</v>
      </c>
      <c r="B14" s="17">
        <v>539312999</v>
      </c>
      <c r="C14" s="18">
        <v>723443758</v>
      </c>
      <c r="D14" s="23"/>
      <c r="E14" s="23"/>
      <c r="F14" s="23"/>
      <c r="G14" s="23"/>
    </row>
    <row r="15" spans="1:23" ht="9" customHeight="1" x14ac:dyDescent="0.2">
      <c r="A15" s="12" t="s">
        <v>14</v>
      </c>
      <c r="B15" s="13">
        <f t="shared" ref="B15:C15" si="2">SUM(B16:B20)</f>
        <v>8845861</v>
      </c>
      <c r="C15" s="14">
        <f t="shared" si="2"/>
        <v>10812995</v>
      </c>
      <c r="D15" s="15"/>
      <c r="E15" s="15"/>
      <c r="F15" s="15"/>
      <c r="G15" s="15"/>
    </row>
    <row r="16" spans="1:23" ht="9" customHeight="1" x14ac:dyDescent="0.2">
      <c r="A16" s="16" t="s">
        <v>15</v>
      </c>
      <c r="B16" s="17">
        <v>8049252</v>
      </c>
      <c r="C16" s="18">
        <v>10812995</v>
      </c>
      <c r="D16" s="19"/>
      <c r="E16" s="19"/>
      <c r="F16" s="19"/>
      <c r="G16" s="19"/>
    </row>
    <row r="17" spans="1:7" ht="9" customHeight="1" x14ac:dyDescent="0.2">
      <c r="A17" s="16" t="s">
        <v>16</v>
      </c>
      <c r="B17" s="17">
        <v>0</v>
      </c>
      <c r="C17" s="18">
        <v>0</v>
      </c>
      <c r="D17" s="19"/>
      <c r="E17" s="19"/>
      <c r="F17" s="19"/>
      <c r="G17" s="19"/>
    </row>
    <row r="18" spans="1:7" ht="8.25" customHeight="1" x14ac:dyDescent="0.2">
      <c r="A18" s="16" t="s">
        <v>17</v>
      </c>
      <c r="B18" s="17">
        <v>0</v>
      </c>
      <c r="C18" s="18">
        <v>0</v>
      </c>
      <c r="D18" s="19"/>
      <c r="E18" s="19"/>
      <c r="F18" s="19"/>
      <c r="G18" s="19"/>
    </row>
    <row r="19" spans="1:7" ht="9" customHeight="1" x14ac:dyDescent="0.2">
      <c r="A19" s="16" t="s">
        <v>18</v>
      </c>
      <c r="B19" s="17">
        <v>0</v>
      </c>
      <c r="C19" s="18">
        <v>0</v>
      </c>
      <c r="D19" s="19"/>
      <c r="E19" s="19"/>
      <c r="F19" s="19"/>
      <c r="G19" s="19"/>
    </row>
    <row r="20" spans="1:7" ht="9" customHeight="1" x14ac:dyDescent="0.2">
      <c r="A20" s="16" t="s">
        <v>19</v>
      </c>
      <c r="B20" s="17">
        <v>796609</v>
      </c>
      <c r="C20" s="18">
        <v>0</v>
      </c>
      <c r="D20" s="19"/>
      <c r="E20" s="19"/>
      <c r="F20" s="19"/>
      <c r="G20" s="19"/>
    </row>
    <row r="21" spans="1:7" ht="9" customHeight="1" x14ac:dyDescent="0.2">
      <c r="A21" s="12" t="s">
        <v>20</v>
      </c>
      <c r="B21" s="13">
        <f>B4+B12+B15-1</f>
        <v>18974944867</v>
      </c>
      <c r="C21" s="14">
        <f>C4+C12+C15</f>
        <v>20796394188</v>
      </c>
      <c r="D21" s="15"/>
      <c r="E21" s="15"/>
      <c r="F21" s="15"/>
      <c r="G21" s="15"/>
    </row>
    <row r="22" spans="1:7" ht="9" customHeight="1" x14ac:dyDescent="0.2">
      <c r="A22" s="12" t="s">
        <v>21</v>
      </c>
      <c r="B22" s="13"/>
      <c r="C22" s="14"/>
      <c r="D22" s="15"/>
      <c r="E22" s="15"/>
      <c r="F22" s="15"/>
      <c r="G22" s="15"/>
    </row>
    <row r="23" spans="1:7" ht="9" customHeight="1" x14ac:dyDescent="0.2">
      <c r="A23" s="12" t="s">
        <v>22</v>
      </c>
      <c r="B23" s="13">
        <f t="shared" ref="B23:C23" si="3">SUM(B24:B26)</f>
        <v>1560903586</v>
      </c>
      <c r="C23" s="14">
        <f t="shared" si="3"/>
        <v>1505797809</v>
      </c>
      <c r="D23" s="15"/>
      <c r="E23" s="15"/>
      <c r="F23" s="15"/>
      <c r="G23" s="15"/>
    </row>
    <row r="24" spans="1:7" ht="9" customHeight="1" x14ac:dyDescent="0.2">
      <c r="A24" s="16" t="s">
        <v>23</v>
      </c>
      <c r="B24" s="17">
        <v>1229860340</v>
      </c>
      <c r="C24" s="18">
        <v>1159293772</v>
      </c>
      <c r="D24" s="19"/>
      <c r="E24" s="19"/>
      <c r="F24" s="19"/>
      <c r="G24" s="19"/>
    </row>
    <row r="25" spans="1:7" ht="9" customHeight="1" x14ac:dyDescent="0.2">
      <c r="A25" s="16" t="s">
        <v>24</v>
      </c>
      <c r="B25" s="17">
        <v>62180518</v>
      </c>
      <c r="C25" s="18">
        <v>54673349</v>
      </c>
      <c r="D25" s="19"/>
      <c r="E25" s="19"/>
      <c r="F25" s="19"/>
      <c r="G25" s="19"/>
    </row>
    <row r="26" spans="1:7" ht="9" customHeight="1" x14ac:dyDescent="0.2">
      <c r="A26" s="16" t="s">
        <v>25</v>
      </c>
      <c r="B26" s="17">
        <v>268862728</v>
      </c>
      <c r="C26" s="18">
        <v>291830688</v>
      </c>
      <c r="D26" s="19"/>
      <c r="E26" s="19"/>
      <c r="F26" s="19"/>
      <c r="G26" s="19"/>
    </row>
    <row r="27" spans="1:7" ht="9" customHeight="1" x14ac:dyDescent="0.2">
      <c r="A27" s="12" t="s">
        <v>26</v>
      </c>
      <c r="B27" s="13">
        <f>SUM(B28:B36)+1</f>
        <v>11209983848</v>
      </c>
      <c r="C27" s="14">
        <f>SUM(C28:C36)-1</f>
        <v>10084970395</v>
      </c>
      <c r="D27" s="15"/>
      <c r="E27" s="15"/>
      <c r="F27" s="15"/>
      <c r="G27" s="15"/>
    </row>
    <row r="28" spans="1:7" ht="9" customHeight="1" x14ac:dyDescent="0.2">
      <c r="A28" s="16" t="s">
        <v>27</v>
      </c>
      <c r="B28" s="17">
        <v>10488096803</v>
      </c>
      <c r="C28" s="18">
        <v>9655480277</v>
      </c>
      <c r="D28" s="19"/>
      <c r="E28" s="19"/>
      <c r="F28" s="19"/>
      <c r="G28" s="19"/>
    </row>
    <row r="29" spans="1:7" ht="9" customHeight="1" x14ac:dyDescent="0.2">
      <c r="A29" s="16" t="s">
        <v>28</v>
      </c>
      <c r="B29" s="17">
        <v>226250000</v>
      </c>
      <c r="C29" s="18">
        <v>136916841</v>
      </c>
      <c r="D29" s="19"/>
      <c r="E29" s="19"/>
      <c r="F29" s="19"/>
      <c r="G29" s="19"/>
    </row>
    <row r="30" spans="1:7" ht="9" customHeight="1" x14ac:dyDescent="0.2">
      <c r="A30" s="16" t="s">
        <v>29</v>
      </c>
      <c r="B30" s="17">
        <v>0</v>
      </c>
      <c r="C30" s="18">
        <v>453600</v>
      </c>
      <c r="D30" s="19"/>
      <c r="E30" s="19"/>
      <c r="F30" s="19"/>
      <c r="G30" s="19"/>
    </row>
    <row r="31" spans="1:7" ht="9" customHeight="1" x14ac:dyDescent="0.2">
      <c r="A31" s="16" t="s">
        <v>30</v>
      </c>
      <c r="B31" s="17">
        <v>298849828</v>
      </c>
      <c r="C31" s="18">
        <v>74039940</v>
      </c>
      <c r="D31" s="19"/>
      <c r="E31" s="19"/>
      <c r="F31" s="19"/>
      <c r="G31" s="19"/>
    </row>
    <row r="32" spans="1:7" ht="9" customHeight="1" x14ac:dyDescent="0.2">
      <c r="A32" s="16" t="s">
        <v>31</v>
      </c>
      <c r="B32" s="17">
        <v>151716425</v>
      </c>
      <c r="C32" s="18">
        <v>156676701</v>
      </c>
      <c r="D32" s="19"/>
      <c r="E32" s="19"/>
      <c r="F32" s="19"/>
      <c r="G32" s="19"/>
    </row>
    <row r="33" spans="1:7" ht="9" customHeight="1" x14ac:dyDescent="0.2">
      <c r="A33" s="16" t="s">
        <v>32</v>
      </c>
      <c r="B33" s="17">
        <v>6489130</v>
      </c>
      <c r="C33" s="18">
        <v>5479114</v>
      </c>
      <c r="D33" s="19"/>
      <c r="E33" s="19"/>
      <c r="F33" s="19"/>
      <c r="G33" s="19"/>
    </row>
    <row r="34" spans="1:7" ht="9" customHeight="1" x14ac:dyDescent="0.2">
      <c r="A34" s="16" t="s">
        <v>33</v>
      </c>
      <c r="B34" s="17">
        <v>31218083</v>
      </c>
      <c r="C34" s="18">
        <v>45613869</v>
      </c>
      <c r="D34" s="19"/>
      <c r="E34" s="19"/>
      <c r="F34" s="19"/>
      <c r="G34" s="19"/>
    </row>
    <row r="35" spans="1:7" ht="9" customHeight="1" x14ac:dyDescent="0.2">
      <c r="A35" s="16" t="s">
        <v>34</v>
      </c>
      <c r="B35" s="17">
        <v>7363578</v>
      </c>
      <c r="C35" s="18">
        <v>10310054</v>
      </c>
      <c r="D35" s="19"/>
      <c r="E35" s="19"/>
      <c r="F35" s="19"/>
      <c r="G35" s="19"/>
    </row>
    <row r="36" spans="1:7" ht="9" customHeight="1" x14ac:dyDescent="0.2">
      <c r="A36" s="16" t="s">
        <v>35</v>
      </c>
      <c r="B36" s="17">
        <v>0</v>
      </c>
      <c r="C36" s="18">
        <v>0</v>
      </c>
      <c r="D36" s="19"/>
      <c r="E36" s="19"/>
      <c r="F36" s="19"/>
      <c r="G36" s="19"/>
    </row>
    <row r="37" spans="1:7" ht="9" customHeight="1" x14ac:dyDescent="0.2">
      <c r="A37" s="12" t="s">
        <v>36</v>
      </c>
      <c r="B37" s="13">
        <f>SUM(B38:B40)</f>
        <v>4276730797</v>
      </c>
      <c r="C37" s="14">
        <f>SUM(C38:C40)</f>
        <v>4408150235</v>
      </c>
      <c r="D37" s="15"/>
      <c r="E37" s="15"/>
      <c r="F37" s="15"/>
      <c r="G37" s="15"/>
    </row>
    <row r="38" spans="1:7" ht="9" customHeight="1" x14ac:dyDescent="0.2">
      <c r="A38" s="16" t="s">
        <v>37</v>
      </c>
      <c r="B38" s="17">
        <v>1439452894</v>
      </c>
      <c r="C38" s="18">
        <v>1529966022</v>
      </c>
      <c r="D38" s="19"/>
      <c r="E38" s="19"/>
      <c r="F38" s="19"/>
      <c r="G38" s="19"/>
    </row>
    <row r="39" spans="1:7" ht="9" customHeight="1" x14ac:dyDescent="0.2">
      <c r="A39" s="16" t="s">
        <v>38</v>
      </c>
      <c r="B39" s="17">
        <v>2825212707</v>
      </c>
      <c r="C39" s="18">
        <v>2862677111</v>
      </c>
      <c r="D39" s="19"/>
      <c r="E39" s="19"/>
      <c r="F39" s="19"/>
      <c r="G39" s="19"/>
    </row>
    <row r="40" spans="1:7" ht="9" customHeight="1" x14ac:dyDescent="0.2">
      <c r="A40" s="16" t="s">
        <v>39</v>
      </c>
      <c r="B40" s="17">
        <v>12065196</v>
      </c>
      <c r="C40" s="18">
        <v>15507102</v>
      </c>
      <c r="D40" s="19"/>
      <c r="E40" s="19"/>
      <c r="F40" s="19"/>
      <c r="G40" s="19"/>
    </row>
    <row r="41" spans="1:7" ht="9" customHeight="1" x14ac:dyDescent="0.2">
      <c r="A41" s="12" t="s">
        <v>40</v>
      </c>
      <c r="B41" s="13">
        <f>SUM(B42:B46)-1</f>
        <v>323509527</v>
      </c>
      <c r="C41" s="14">
        <f>SUM(C42:C46)</f>
        <v>353288933</v>
      </c>
      <c r="D41" s="15"/>
      <c r="E41" s="15"/>
      <c r="F41" s="15"/>
      <c r="G41" s="15"/>
    </row>
    <row r="42" spans="1:7" ht="9" customHeight="1" x14ac:dyDescent="0.2">
      <c r="A42" s="16" t="s">
        <v>41</v>
      </c>
      <c r="B42" s="17">
        <v>196305053</v>
      </c>
      <c r="C42" s="18">
        <v>309495993</v>
      </c>
      <c r="D42" s="19"/>
      <c r="E42" s="19"/>
      <c r="F42" s="19"/>
      <c r="G42" s="19"/>
    </row>
    <row r="43" spans="1:7" ht="9" customHeight="1" x14ac:dyDescent="0.2">
      <c r="A43" s="16" t="s">
        <v>42</v>
      </c>
      <c r="B43" s="17">
        <v>0</v>
      </c>
      <c r="C43" s="18">
        <v>0</v>
      </c>
      <c r="D43" s="19"/>
      <c r="E43" s="19"/>
      <c r="F43" s="19"/>
      <c r="G43" s="19"/>
    </row>
    <row r="44" spans="1:7" ht="9" customHeight="1" x14ac:dyDescent="0.2">
      <c r="A44" s="16" t="s">
        <v>43</v>
      </c>
      <c r="B44" s="17">
        <v>3197357</v>
      </c>
      <c r="C44" s="18">
        <v>2549706</v>
      </c>
      <c r="D44" s="19"/>
      <c r="E44" s="19"/>
      <c r="F44" s="19"/>
      <c r="G44" s="19"/>
    </row>
    <row r="45" spans="1:7" ht="9" customHeight="1" x14ac:dyDescent="0.2">
      <c r="A45" s="16" t="s">
        <v>44</v>
      </c>
      <c r="B45" s="17">
        <v>124007118</v>
      </c>
      <c r="C45" s="18">
        <v>41243234</v>
      </c>
      <c r="D45" s="19"/>
      <c r="E45" s="19"/>
      <c r="F45" s="19"/>
      <c r="G45" s="19"/>
    </row>
    <row r="46" spans="1:7" ht="9" customHeight="1" x14ac:dyDescent="0.2">
      <c r="A46" s="16" t="s">
        <v>45</v>
      </c>
      <c r="B46" s="17">
        <v>0</v>
      </c>
      <c r="C46" s="18">
        <v>0</v>
      </c>
      <c r="D46" s="19"/>
      <c r="E46" s="19"/>
      <c r="F46" s="19"/>
      <c r="G46" s="19"/>
    </row>
    <row r="47" spans="1:7" ht="9" customHeight="1" x14ac:dyDescent="0.2">
      <c r="A47" s="24" t="s">
        <v>46</v>
      </c>
      <c r="B47" s="13">
        <f t="shared" ref="B47:C47" si="4">SUM(B48:B53)</f>
        <v>10107054</v>
      </c>
      <c r="C47" s="14">
        <f t="shared" si="4"/>
        <v>57251547</v>
      </c>
      <c r="D47" s="15"/>
      <c r="E47" s="15"/>
      <c r="F47" s="15"/>
      <c r="G47" s="15"/>
    </row>
    <row r="48" spans="1:7" ht="9" customHeight="1" x14ac:dyDescent="0.2">
      <c r="A48" s="16" t="s">
        <v>47</v>
      </c>
      <c r="B48" s="17">
        <v>9779265</v>
      </c>
      <c r="C48" s="18">
        <v>24288546</v>
      </c>
      <c r="D48" s="19"/>
      <c r="E48" s="19"/>
      <c r="F48" s="19"/>
      <c r="G48" s="19"/>
    </row>
    <row r="49" spans="1:9" ht="9" customHeight="1" x14ac:dyDescent="0.2">
      <c r="A49" s="16" t="s">
        <v>48</v>
      </c>
      <c r="B49" s="17">
        <v>0</v>
      </c>
      <c r="C49" s="18">
        <v>0</v>
      </c>
      <c r="D49" s="19"/>
      <c r="E49" s="19"/>
      <c r="F49" s="19"/>
      <c r="G49" s="19"/>
    </row>
    <row r="50" spans="1:9" ht="9" customHeight="1" x14ac:dyDescent="0.2">
      <c r="A50" s="16" t="s">
        <v>49</v>
      </c>
      <c r="B50" s="17">
        <v>0</v>
      </c>
      <c r="C50" s="18">
        <v>0</v>
      </c>
      <c r="D50" s="19"/>
      <c r="E50" s="19"/>
      <c r="F50" s="19"/>
      <c r="G50" s="19"/>
    </row>
    <row r="51" spans="1:9" ht="9.75" customHeight="1" x14ac:dyDescent="0.2">
      <c r="A51" s="16" t="s">
        <v>50</v>
      </c>
      <c r="B51" s="17">
        <v>0</v>
      </c>
      <c r="C51" s="18">
        <v>0</v>
      </c>
      <c r="D51" s="19"/>
      <c r="E51" s="19"/>
      <c r="F51" s="19"/>
      <c r="G51" s="19"/>
    </row>
    <row r="52" spans="1:9" ht="9" customHeight="1" x14ac:dyDescent="0.2">
      <c r="A52" s="16" t="s">
        <v>51</v>
      </c>
      <c r="B52" s="17">
        <v>0</v>
      </c>
      <c r="C52" s="18">
        <v>0</v>
      </c>
      <c r="D52" s="19"/>
      <c r="E52" s="19"/>
      <c r="F52" s="19"/>
      <c r="G52" s="19"/>
    </row>
    <row r="53" spans="1:9" ht="9" customHeight="1" x14ac:dyDescent="0.2">
      <c r="A53" s="16" t="s">
        <v>52</v>
      </c>
      <c r="B53" s="17">
        <v>327789</v>
      </c>
      <c r="C53" s="18">
        <v>32963001</v>
      </c>
      <c r="D53" s="19"/>
      <c r="E53" s="19"/>
      <c r="F53" s="19"/>
      <c r="G53" s="19"/>
    </row>
    <row r="54" spans="1:9" ht="9" customHeight="1" x14ac:dyDescent="0.2">
      <c r="A54" s="24" t="s">
        <v>53</v>
      </c>
      <c r="B54" s="13">
        <f t="shared" ref="B54:C54" si="5">SUM(B55)</f>
        <v>186537432</v>
      </c>
      <c r="C54" s="14">
        <f t="shared" si="5"/>
        <v>16719269</v>
      </c>
      <c r="D54" s="15"/>
      <c r="E54" s="15"/>
      <c r="F54" s="15"/>
      <c r="G54" s="15"/>
    </row>
    <row r="55" spans="1:9" ht="9" customHeight="1" x14ac:dyDescent="0.2">
      <c r="A55" s="16" t="s">
        <v>54</v>
      </c>
      <c r="B55" s="17">
        <v>186537432</v>
      </c>
      <c r="C55" s="18">
        <v>16719269</v>
      </c>
      <c r="D55" s="19"/>
      <c r="E55" s="19"/>
      <c r="F55" s="19"/>
      <c r="G55" s="19"/>
    </row>
    <row r="56" spans="1:9" ht="9" customHeight="1" x14ac:dyDescent="0.2">
      <c r="A56" s="12" t="s">
        <v>55</v>
      </c>
      <c r="B56" s="13">
        <f t="shared" ref="B56" si="6">B23+B27+B37+B41+B47+B54</f>
        <v>17567772244</v>
      </c>
      <c r="C56" s="14">
        <f>C23+C27+C37+C41+C47+C54-1</f>
        <v>16426178187</v>
      </c>
      <c r="D56" s="15"/>
      <c r="E56" s="25"/>
      <c r="F56" s="15"/>
      <c r="G56" s="15"/>
    </row>
    <row r="57" spans="1:9" ht="9" customHeight="1" x14ac:dyDescent="0.25">
      <c r="A57" s="26" t="s">
        <v>56</v>
      </c>
      <c r="B57" s="27">
        <f>B21-B56</f>
        <v>1407172623</v>
      </c>
      <c r="C57" s="28">
        <f>C21-C56+1</f>
        <v>4370216002</v>
      </c>
      <c r="D57" s="15"/>
      <c r="E57" s="15"/>
      <c r="F57" s="15"/>
      <c r="G57" s="15"/>
      <c r="H57" s="4"/>
      <c r="I57" s="4"/>
    </row>
    <row r="58" spans="1:9" ht="10.5" customHeight="1" x14ac:dyDescent="0.2">
      <c r="A58" s="29" t="s">
        <v>57</v>
      </c>
      <c r="B58" s="2"/>
      <c r="C58" s="2"/>
    </row>
    <row r="59" spans="1:9" ht="35.25" customHeight="1" x14ac:dyDescent="0.2">
      <c r="A59" s="30" t="s">
        <v>58</v>
      </c>
      <c r="B59" s="31"/>
      <c r="C59" s="2"/>
      <c r="D59" s="32"/>
      <c r="E59" s="32"/>
      <c r="F59" s="32"/>
    </row>
    <row r="60" spans="1:9" ht="14.25" customHeight="1" x14ac:dyDescent="0.2"/>
    <row r="61" spans="1:9" ht="14.25" customHeight="1" x14ac:dyDescent="0.2"/>
    <row r="62" spans="1:9" ht="14.25" customHeight="1" x14ac:dyDescent="0.2"/>
    <row r="63" spans="1:9" ht="14.25" customHeight="1" x14ac:dyDescent="0.2"/>
    <row r="64" spans="1:9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1:C1"/>
    <mergeCell ref="A58:C58"/>
    <mergeCell ref="B59:C59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 Reyes</dc:creator>
  <cp:lastModifiedBy>Yeni Reyes</cp:lastModifiedBy>
  <dcterms:created xsi:type="dcterms:W3CDTF">2021-05-04T15:54:07Z</dcterms:created>
  <dcterms:modified xsi:type="dcterms:W3CDTF">2021-05-04T15:54:35Z</dcterms:modified>
</cp:coreProperties>
</file>