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P 2021\"/>
    </mc:Choice>
  </mc:AlternateContent>
  <xr:revisionPtr revIDLastSave="0" documentId="8_{1B40219B-80D1-4CF7-BB60-D8BFA9B152D5}" xr6:coauthVersionLast="47" xr6:coauthVersionMax="47" xr10:uidLastSave="{00000000-0000-0000-0000-000000000000}"/>
  <bookViews>
    <workbookView xWindow="-110" yWindow="-110" windowWidth="19420" windowHeight="11020" xr2:uid="{F0886B6C-29AC-42E4-930F-D0D0542CBA6B}"/>
  </bookViews>
  <sheets>
    <sheet name="E ANALÍTICO DEL ACTIV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22" i="1"/>
  <c r="E22" i="1"/>
  <c r="E21" i="1"/>
  <c r="F21" i="1" s="1"/>
  <c r="E20" i="1"/>
  <c r="F20" i="1" s="1"/>
  <c r="F19" i="1"/>
  <c r="E19" i="1"/>
  <c r="F18" i="1"/>
  <c r="E18" i="1"/>
  <c r="E17" i="1"/>
  <c r="F17" i="1" s="1"/>
  <c r="E16" i="1"/>
  <c r="F16" i="1" s="1"/>
  <c r="F15" i="1"/>
  <c r="E15" i="1"/>
  <c r="D14" i="1"/>
  <c r="C14" i="1"/>
  <c r="B14" i="1"/>
  <c r="E14" i="1" s="1"/>
  <c r="F14" i="1" s="1"/>
  <c r="F13" i="1"/>
  <c r="E13" i="1"/>
  <c r="E12" i="1"/>
  <c r="F12" i="1" s="1"/>
  <c r="E11" i="1"/>
  <c r="F11" i="1" s="1"/>
  <c r="F10" i="1"/>
  <c r="E10" i="1"/>
  <c r="F9" i="1"/>
  <c r="E9" i="1"/>
  <c r="E8" i="1"/>
  <c r="F8" i="1" s="1"/>
  <c r="E7" i="1"/>
  <c r="F7" i="1" s="1"/>
  <c r="D6" i="1"/>
  <c r="D5" i="1" s="1"/>
  <c r="C6" i="1"/>
  <c r="E6" i="1" s="1"/>
  <c r="B6" i="1"/>
  <c r="C5" i="1"/>
  <c r="B5" i="1"/>
  <c r="E5" i="1" l="1"/>
  <c r="F6" i="1"/>
  <c r="F5" i="1" s="1"/>
</calcChain>
</file>

<file path=xl/sharedStrings.xml><?xml version="1.0" encoding="utf-8"?>
<sst xmlns="http://schemas.openxmlformats.org/spreadsheetml/2006/main" count="29" uniqueCount="29">
  <si>
    <t>Cuenta Pública 2021
Gobierno del Estado de Oaxaca
Estado Analítico del Activo Consolidado
Del 1 de enero al 31 de diciembre de 2021
(Pesos)</t>
  </si>
  <si>
    <t>Concepto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</si>
  <si>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</si>
  <si>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</si>
  <si>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</si>
  <si>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</si>
  <si>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</si>
  <si>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</si>
  <si>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</si>
  <si>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</si>
  <si>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</si>
  <si>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</si>
  <si>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</si>
  <si>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</si>
  <si>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</si>
  <si>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</si>
  <si>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</si>
  <si>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</si>
  <si>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</si>
  <si>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</si>
  <si>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</si>
  <si>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</si>
  <si>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</si>
  <si>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</si>
  <si>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</si>
  <si>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</si>
  <si>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</si>
  <si>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</si>
  <si>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VÍCTOR MANUEL HUITRÓN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</si>
</sst>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sz val="11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Univia Pro Book"/>
      <family val="3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Border="1"/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3" fontId="5" fillId="0" borderId="8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top" shrinkToFit="1"/>
    </xf>
    <xf numFmtId="3" fontId="8" fillId="0" borderId="8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vertical="top" shrinkToFit="1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0</xdr:row>
      <xdr:rowOff>85725</xdr:rowOff>
    </xdr:from>
    <xdr:ext cx="90487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BE4C4366-A04B-487A-9418-8FD6FF1C89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800" y="85725"/>
          <a:ext cx="90487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CA75-75DB-41D6-A8B4-75881715E941}">
  <sheetPr>
    <tabColor rgb="FF44546A"/>
    <pageSetUpPr fitToPage="1"/>
  </sheetPr>
  <dimension ref="A1:V1000"/>
  <sheetViews>
    <sheetView tabSelected="1" zoomScale="120" zoomScaleNormal="120" workbookViewId="0">
      <selection activeCell="C26" sqref="C26:F26"/>
    </sheetView>
  </sheetViews>
  <sheetFormatPr baseColWidth="10" defaultColWidth="14.453125" defaultRowHeight="15" customHeight="1" x14ac:dyDescent="0.35"/>
  <cols>
    <col min="1" max="1" width="39.1796875" customWidth="1"/>
    <col min="2" max="2" width="16.1796875" customWidth="1"/>
    <col min="3" max="4" width="15.1796875" customWidth="1"/>
    <col min="5" max="6" width="16.1796875" customWidth="1"/>
    <col min="7" max="7" width="8" customWidth="1"/>
    <col min="8" max="8" width="10.81640625" customWidth="1"/>
    <col min="9" max="22" width="8" customWidth="1"/>
  </cols>
  <sheetData>
    <row r="1" spans="1:22" ht="12.75" customHeigh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3" customHeight="1" x14ac:dyDescent="0.3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 x14ac:dyDescent="0.3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1.25" customHeight="1" x14ac:dyDescent="0.35">
      <c r="A4" s="8"/>
      <c r="B4" s="9"/>
      <c r="C4" s="10"/>
      <c r="D4" s="10"/>
      <c r="E4" s="11"/>
      <c r="F4" s="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" customHeight="1" x14ac:dyDescent="0.35">
      <c r="A5" s="12" t="s">
        <v>7</v>
      </c>
      <c r="B5" s="13">
        <f t="shared" ref="B5:E5" si="0">B6+B14</f>
        <v>29796447928</v>
      </c>
      <c r="C5" s="13">
        <f t="shared" si="0"/>
        <v>344616099239</v>
      </c>
      <c r="D5" s="13">
        <f>D6+D14+1</f>
        <v>347034468774.89001</v>
      </c>
      <c r="E5" s="13">
        <f t="shared" si="0"/>
        <v>27378078392.109985</v>
      </c>
      <c r="F5" s="13">
        <f>F6+F14</f>
        <v>-2418369535.8900146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12" customHeight="1" x14ac:dyDescent="0.35">
      <c r="A6" s="12" t="s">
        <v>8</v>
      </c>
      <c r="B6" s="15">
        <f>SUM(B7:B13)</f>
        <v>12132393639</v>
      </c>
      <c r="C6" s="15">
        <f>C7+C8+C9</f>
        <v>327160507922</v>
      </c>
      <c r="D6" s="15">
        <f>D7+D8+D9+D11-1</f>
        <v>329208181979.89001</v>
      </c>
      <c r="E6" s="15">
        <f>B6+C6-D6-2</f>
        <v>10084719579.109985</v>
      </c>
      <c r="F6" s="15">
        <f>E6-B6</f>
        <v>-2047674059.8900146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2" customHeight="1" x14ac:dyDescent="0.35">
      <c r="A7" s="16" t="s">
        <v>9</v>
      </c>
      <c r="B7" s="17">
        <v>3124034072</v>
      </c>
      <c r="C7" s="17">
        <v>205676428210</v>
      </c>
      <c r="D7" s="17">
        <v>206777592270</v>
      </c>
      <c r="E7" s="18">
        <f>B7+C7-D7+1</f>
        <v>2022870013</v>
      </c>
      <c r="F7" s="17">
        <f>E7-B7-1</f>
        <v>-1101164060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" customHeight="1" x14ac:dyDescent="0.35">
      <c r="A8" s="19" t="s">
        <v>10</v>
      </c>
      <c r="B8" s="17">
        <v>8793814586</v>
      </c>
      <c r="C8" s="17">
        <v>120831533589</v>
      </c>
      <c r="D8" s="17">
        <v>121878561729.89</v>
      </c>
      <c r="E8" s="18">
        <f>B8+C8-D8-1</f>
        <v>7746786444.1100006</v>
      </c>
      <c r="F8" s="17">
        <f>E8-B8+1</f>
        <v>-1047028140.8899994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" customHeight="1" x14ac:dyDescent="0.35">
      <c r="A9" s="19" t="s">
        <v>11</v>
      </c>
      <c r="B9" s="17">
        <v>214544981</v>
      </c>
      <c r="C9" s="17">
        <v>652546123</v>
      </c>
      <c r="D9" s="17">
        <v>552027981</v>
      </c>
      <c r="E9" s="18">
        <f>B9+C9-D9-1</f>
        <v>315063122</v>
      </c>
      <c r="F9" s="17">
        <f t="shared" ref="F9:F23" si="1">E9-B9</f>
        <v>100518141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2" customHeight="1" x14ac:dyDescent="0.35">
      <c r="A10" s="19" t="s">
        <v>12</v>
      </c>
      <c r="B10" s="17">
        <v>0</v>
      </c>
      <c r="C10" s="17">
        <v>0</v>
      </c>
      <c r="D10" s="17">
        <v>0</v>
      </c>
      <c r="E10" s="17">
        <f t="shared" ref="E10:E23" si="2">B10+C10-D10</f>
        <v>0</v>
      </c>
      <c r="F10" s="17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2" customHeight="1" x14ac:dyDescent="0.35">
      <c r="A11" s="19" t="s">
        <v>13</v>
      </c>
      <c r="B11" s="17">
        <v>0</v>
      </c>
      <c r="C11" s="17">
        <v>0</v>
      </c>
      <c r="D11" s="17">
        <v>0</v>
      </c>
      <c r="E11" s="17">
        <f t="shared" si="2"/>
        <v>0</v>
      </c>
      <c r="F11" s="17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1" customHeight="1" x14ac:dyDescent="0.35">
      <c r="A12" s="19" t="s">
        <v>14</v>
      </c>
      <c r="B12" s="17">
        <v>0</v>
      </c>
      <c r="C12" s="17">
        <v>0</v>
      </c>
      <c r="D12" s="17">
        <v>0</v>
      </c>
      <c r="E12" s="17">
        <f t="shared" si="2"/>
        <v>0</v>
      </c>
      <c r="F12" s="17">
        <f t="shared" si="1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2" customHeight="1" x14ac:dyDescent="0.35">
      <c r="A13" s="19" t="s">
        <v>15</v>
      </c>
      <c r="B13" s="17">
        <v>0</v>
      </c>
      <c r="C13" s="17">
        <v>0</v>
      </c>
      <c r="D13" s="17">
        <v>0</v>
      </c>
      <c r="E13" s="17">
        <f t="shared" si="2"/>
        <v>0</v>
      </c>
      <c r="F13" s="17">
        <f t="shared" si="1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2" customHeight="1" x14ac:dyDescent="0.35">
      <c r="A14" s="12" t="s">
        <v>16</v>
      </c>
      <c r="B14" s="15">
        <f>SUM(B15:B23)-1</f>
        <v>17664054289</v>
      </c>
      <c r="C14" s="15">
        <f>SUM(C15:C23)-1</f>
        <v>17455591317</v>
      </c>
      <c r="D14" s="15">
        <f>SUM(D15:D23)-2</f>
        <v>17826286794</v>
      </c>
      <c r="E14" s="15">
        <f>B14+C14-D14+1</f>
        <v>17293358813</v>
      </c>
      <c r="F14" s="15">
        <f t="shared" si="1"/>
        <v>-370695476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2" customHeight="1" x14ac:dyDescent="0.35">
      <c r="A15" s="16" t="s">
        <v>17</v>
      </c>
      <c r="B15" s="17">
        <v>791246434</v>
      </c>
      <c r="C15" s="17">
        <v>14164595871</v>
      </c>
      <c r="D15" s="17">
        <v>14231751609</v>
      </c>
      <c r="E15" s="17">
        <f t="shared" si="2"/>
        <v>724090696</v>
      </c>
      <c r="F15" s="17">
        <f t="shared" si="1"/>
        <v>-67155738</v>
      </c>
      <c r="G15" s="3"/>
      <c r="H15" s="2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1.75" customHeight="1" x14ac:dyDescent="0.35">
      <c r="A16" s="19" t="s">
        <v>18</v>
      </c>
      <c r="B16" s="17">
        <v>24169</v>
      </c>
      <c r="C16" s="17">
        <v>0</v>
      </c>
      <c r="D16" s="17">
        <v>0</v>
      </c>
      <c r="E16" s="17">
        <f t="shared" si="2"/>
        <v>24169</v>
      </c>
      <c r="F16" s="17">
        <f t="shared" si="1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35">
      <c r="A17" s="19" t="s">
        <v>19</v>
      </c>
      <c r="B17" s="17">
        <v>14450529081</v>
      </c>
      <c r="C17" s="17">
        <v>2933712888</v>
      </c>
      <c r="D17" s="17">
        <v>2939567294</v>
      </c>
      <c r="E17" s="17">
        <f>B17+C17-D17-1</f>
        <v>14444674674</v>
      </c>
      <c r="F17" s="17">
        <f t="shared" si="1"/>
        <v>-5854407</v>
      </c>
      <c r="G17" s="3"/>
      <c r="H17" s="2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35">
      <c r="A18" s="19" t="s">
        <v>20</v>
      </c>
      <c r="B18" s="17">
        <v>3210551642</v>
      </c>
      <c r="C18" s="17">
        <v>281967093</v>
      </c>
      <c r="D18" s="17">
        <v>249525891</v>
      </c>
      <c r="E18" s="17">
        <f t="shared" si="2"/>
        <v>3242992844</v>
      </c>
      <c r="F18" s="17">
        <f t="shared" si="1"/>
        <v>32441202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2" customHeight="1" x14ac:dyDescent="0.35">
      <c r="A19" s="19" t="s">
        <v>21</v>
      </c>
      <c r="B19" s="17">
        <v>205852884</v>
      </c>
      <c r="C19" s="17">
        <v>49368278</v>
      </c>
      <c r="D19" s="17">
        <v>5325036</v>
      </c>
      <c r="E19" s="17">
        <f t="shared" si="2"/>
        <v>249896126</v>
      </c>
      <c r="F19" s="17">
        <f t="shared" si="1"/>
        <v>44043242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1" customHeight="1" x14ac:dyDescent="0.35">
      <c r="A20" s="19" t="s">
        <v>22</v>
      </c>
      <c r="B20" s="17">
        <v>-994149920</v>
      </c>
      <c r="C20" s="17">
        <v>25947188</v>
      </c>
      <c r="D20" s="17">
        <v>400116966</v>
      </c>
      <c r="E20" s="17">
        <f t="shared" si="2"/>
        <v>-1368319698</v>
      </c>
      <c r="F20" s="17">
        <f t="shared" si="1"/>
        <v>-374169778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2" customHeight="1" x14ac:dyDescent="0.35">
      <c r="A21" s="19" t="s">
        <v>23</v>
      </c>
      <c r="B21" s="17">
        <v>0</v>
      </c>
      <c r="C21" s="17">
        <v>0</v>
      </c>
      <c r="D21" s="17">
        <v>0</v>
      </c>
      <c r="E21" s="17">
        <f t="shared" si="2"/>
        <v>0</v>
      </c>
      <c r="F21" s="17">
        <f t="shared" si="1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0.25" customHeight="1" x14ac:dyDescent="0.35">
      <c r="A22" s="19" t="s">
        <v>24</v>
      </c>
      <c r="B22" s="17">
        <v>0</v>
      </c>
      <c r="C22" s="17">
        <v>0</v>
      </c>
      <c r="D22" s="17">
        <v>0</v>
      </c>
      <c r="E22" s="17">
        <f t="shared" si="2"/>
        <v>0</v>
      </c>
      <c r="F22" s="17">
        <f t="shared" si="1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" customHeight="1" x14ac:dyDescent="0.35">
      <c r="A23" s="19" t="s">
        <v>25</v>
      </c>
      <c r="B23" s="17">
        <v>0</v>
      </c>
      <c r="C23" s="17">
        <v>0</v>
      </c>
      <c r="D23" s="17">
        <v>0</v>
      </c>
      <c r="E23" s="17">
        <f t="shared" si="2"/>
        <v>0</v>
      </c>
      <c r="F23" s="17">
        <f t="shared" si="1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" customHeight="1" x14ac:dyDescent="0.35">
      <c r="A24" s="21"/>
      <c r="B24" s="22"/>
      <c r="C24" s="22"/>
      <c r="D24" s="22"/>
      <c r="E24" s="22"/>
      <c r="F24" s="22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2.75" customHeight="1" x14ac:dyDescent="0.35">
      <c r="A25" s="2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1.5" customHeight="1" x14ac:dyDescent="0.35">
      <c r="A26" s="24" t="s">
        <v>27</v>
      </c>
      <c r="B26" s="25"/>
      <c r="C26" s="24" t="s">
        <v>28</v>
      </c>
      <c r="D26" s="25"/>
      <c r="E26" s="25"/>
      <c r="F26" s="2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2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2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2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2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2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2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2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2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2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2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2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2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2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2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2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2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2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2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2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2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2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2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2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2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2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2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2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2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2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2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2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2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2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2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2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2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2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2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2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2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2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2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2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2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2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2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2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2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2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2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2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2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2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2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2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2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2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2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2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2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2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2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2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2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2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2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2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2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2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2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2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2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2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2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2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2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2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2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2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2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2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2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2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2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2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2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2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2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2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2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2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2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2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2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2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2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2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2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2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2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2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2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2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2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2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2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2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2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2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2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2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2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2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2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2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2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2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2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2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2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2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2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2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2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2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2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2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2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2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2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2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2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2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2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2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2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2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2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2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2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2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2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2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2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2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2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2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2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2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2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2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2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35"/>
    <row r="228" spans="1:22" ht="15.75" customHeight="1" x14ac:dyDescent="0.35"/>
    <row r="229" spans="1:22" ht="15.75" customHeight="1" x14ac:dyDescent="0.35"/>
    <row r="230" spans="1:22" ht="15.75" customHeight="1" x14ac:dyDescent="0.35"/>
    <row r="231" spans="1:22" ht="15.75" customHeight="1" x14ac:dyDescent="0.35"/>
    <row r="232" spans="1:22" ht="15.75" customHeight="1" x14ac:dyDescent="0.35"/>
    <row r="233" spans="1:22" ht="15.75" customHeight="1" x14ac:dyDescent="0.35"/>
    <row r="234" spans="1:22" ht="15.75" customHeight="1" x14ac:dyDescent="0.35"/>
    <row r="235" spans="1:22" ht="15.75" customHeight="1" x14ac:dyDescent="0.35"/>
    <row r="236" spans="1:22" ht="15.75" customHeight="1" x14ac:dyDescent="0.35"/>
    <row r="237" spans="1:22" ht="15.75" customHeight="1" x14ac:dyDescent="0.35"/>
    <row r="238" spans="1:22" ht="15.75" customHeight="1" x14ac:dyDescent="0.35"/>
    <row r="239" spans="1:22" ht="15.75" customHeight="1" x14ac:dyDescent="0.35"/>
    <row r="240" spans="1:22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A1:F2"/>
    <mergeCell ref="A3:A4"/>
    <mergeCell ref="A26:B26"/>
    <mergeCell ref="C26:F26"/>
  </mergeCells>
  <pageMargins left="0.81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ANALÍTICO DEL ACTIVO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2022-04-29T18:56:16Z</dcterms:created>
  <dcterms:modified xsi:type="dcterms:W3CDTF">2022-04-29T18:57:02Z</dcterms:modified>
</cp:coreProperties>
</file>