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8D50C0E4-3DCF-45A4-9DCA-85BD65652DE6}" xr6:coauthVersionLast="47" xr6:coauthVersionMax="47" xr10:uidLastSave="{00000000-0000-0000-0000-000000000000}"/>
  <bookViews>
    <workbookView xWindow="-120" yWindow="-120" windowWidth="24240" windowHeight="13140" xr2:uid="{F9F9E74E-CE2B-4C92-985E-B420F7D5BB3E}"/>
  </bookViews>
  <sheets>
    <sheet name="1ER TRI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LI2" localSheetId="0">#REF!</definedName>
    <definedName name="___ALI2">#REF!</definedName>
    <definedName name="___ALI3" localSheetId="0">#REF!</definedName>
    <definedName name="___ALI3">#REF!</definedName>
    <definedName name="___ALI4" localSheetId="0">#REF!</definedName>
    <definedName name="___ALI4">#REF!</definedName>
    <definedName name="___ALI5" localSheetId="0">#REF!</definedName>
    <definedName name="___ALI5">#REF!</definedName>
    <definedName name="___ALI6" localSheetId="0">#REF!</definedName>
    <definedName name="___ALI6">#REF!</definedName>
    <definedName name="__ALI2" localSheetId="0">#REF!</definedName>
    <definedName name="__ALI2">#REF!</definedName>
    <definedName name="__ALI3" localSheetId="0">#REF!</definedName>
    <definedName name="__ALI3">#REF!</definedName>
    <definedName name="__ALI4" localSheetId="0">#REF!</definedName>
    <definedName name="__ALI4">#REF!</definedName>
    <definedName name="__ALI5" localSheetId="0">#REF!</definedName>
    <definedName name="__ALI5">#REF!</definedName>
    <definedName name="__ALI6" localSheetId="0">#REF!</definedName>
    <definedName name="__ALI6">#REF!</definedName>
    <definedName name="_ALI2" localSheetId="0">#REF!</definedName>
    <definedName name="_ALI2">#REF!</definedName>
    <definedName name="_ALI3" localSheetId="0">#REF!</definedName>
    <definedName name="_ALI3">#REF!</definedName>
    <definedName name="_ALI4" localSheetId="0">#REF!</definedName>
    <definedName name="_ALI4">#REF!</definedName>
    <definedName name="_ALI5" localSheetId="0">#REF!</definedName>
    <definedName name="_ALI5">#REF!</definedName>
    <definedName name="_ALI6" localSheetId="0">#REF!</definedName>
    <definedName name="_ALI6">#REF!</definedName>
    <definedName name="Acreed">[1]CATALOGOS!$M$1:$M$87</definedName>
    <definedName name="ALI" localSheetId="0">#REF!</definedName>
    <definedName name="ALI">#REF!</definedName>
    <definedName name="Alta">[2]CATALOGOS!$J$1:$J$6</definedName>
    <definedName name="Base_datos_IM" localSheetId="0">[3]INDIRECTA!#REF!</definedName>
    <definedName name="Base_datos_IM">[3]INDIRECTA!#REF!</definedName>
    <definedName name="_xlnm.Database" localSheetId="0">[3]INDIRECTA!#REF!</definedName>
    <definedName name="_xlnm.Database">[3]INDIRECTA!#REF!</definedName>
    <definedName name="bonos" localSheetId="0">#REF!</definedName>
    <definedName name="bonos">#REF!</definedName>
    <definedName name="CCC" localSheetId="0">#REF!</definedName>
    <definedName name="CCC">#REF!</definedName>
    <definedName name="concentrado" localSheetId="0">#REF!</definedName>
    <definedName name="concentrado">#REF!</definedName>
    <definedName name="D">[4]CATALOGOS!$M$1:$M$87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ENERO" localSheetId="0">#REF!</definedName>
    <definedName name="ENERO">#REF!</definedName>
    <definedName name="FtePago">[1]CATALOGOS!$T$1:$T$3</definedName>
    <definedName name="garantia" localSheetId="0">#REF!</definedName>
    <definedName name="garantia">#REF!</definedName>
    <definedName name="Garantias">[1]CATALOGOS!$W$1:$W$10</definedName>
    <definedName name="garuantias">[5]CATALOGOS!$W$1:$W$10</definedName>
    <definedName name="GobEdo" localSheetId="0">#REF!</definedName>
    <definedName name="GobEdo">#REF!</definedName>
    <definedName name="H">[6]CATALOGOS!$I$1:$I$2</definedName>
    <definedName name="HSep_2010" localSheetId="0">#REF!</definedName>
    <definedName name="HSep_2010">#REF!</definedName>
    <definedName name="L" localSheetId="0">#REF!</definedName>
    <definedName name="L">#REF!</definedName>
    <definedName name="mensual" localSheetId="0">#REF!</definedName>
    <definedName name="mensual">#REF!</definedName>
    <definedName name="MIRES" localSheetId="0">[3]INDIRECTA!#REF!</definedName>
    <definedName name="MIRES">[3]INDIRECTA!#REF!</definedName>
    <definedName name="oax" localSheetId="0">#REF!</definedName>
    <definedName name="oax">#REF!</definedName>
    <definedName name="qq" localSheetId="0">#REF!</definedName>
    <definedName name="qq">#REF!</definedName>
    <definedName name="RESP" localSheetId="0">#REF!</definedName>
    <definedName name="RESP">#REF!</definedName>
    <definedName name="RESP1">[1]CATALOGOS!$I$1:$I$2</definedName>
    <definedName name="rrr" localSheetId="0">[3]INDIRECTA!#REF!</definedName>
    <definedName name="rrr">[3]INDIRECTA!#REF!</definedName>
    <definedName name="SOBRETAA">[1]CATALOGOS!$E$1:$E$3</definedName>
    <definedName name="sobretasa" localSheetId="0">#REF!</definedName>
    <definedName name="sobretasa">#REF!</definedName>
    <definedName name="sobretasas">[1]CATALOGOS!$E$1:$E$3</definedName>
    <definedName name="sss" localSheetId="0">[3]INDIRECTA!#REF!</definedName>
    <definedName name="sss">[3]INDIRECTA!#REF!</definedName>
    <definedName name="tasas" localSheetId="0">#REF!</definedName>
    <definedName name="tasas">#REF!</definedName>
    <definedName name="ttf">[7]CATALOGOS!$E$1:$E$3</definedName>
    <definedName name="VER" localSheetId="0">#REF!</definedName>
    <definedName name="VER">#REF!</definedName>
    <definedName name="W">[8]CATALOGOS!$E$1:$E$3</definedName>
    <definedName name="X">[8]CATALOGOS!$G$1:$G$6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39" i="1" s="1"/>
  <c r="E39" i="1"/>
  <c r="D39" i="1"/>
  <c r="C39" i="1"/>
  <c r="B39" i="1"/>
  <c r="H29" i="1"/>
  <c r="F29" i="1"/>
  <c r="H28" i="1"/>
  <c r="H21" i="1" s="1"/>
  <c r="H20" i="1" s="1"/>
  <c r="G28" i="1"/>
  <c r="F28" i="1"/>
  <c r="F27" i="1"/>
  <c r="F26" i="1"/>
  <c r="F25" i="1"/>
  <c r="F24" i="1"/>
  <c r="F23" i="1"/>
  <c r="F22" i="1"/>
  <c r="G21" i="1"/>
  <c r="G20" i="1" s="1"/>
  <c r="E21" i="1"/>
  <c r="E20" i="1" s="1"/>
  <c r="D21" i="1"/>
  <c r="D20" i="1" s="1"/>
  <c r="C21" i="1"/>
  <c r="C20" i="1" s="1"/>
  <c r="B21" i="1"/>
  <c r="B20" i="1" s="1"/>
  <c r="F16" i="1"/>
  <c r="F15" i="1" s="1"/>
  <c r="F14" i="1" s="1"/>
  <c r="H15" i="1"/>
  <c r="H14" i="1" s="1"/>
  <c r="H13" i="1" s="1"/>
  <c r="H35" i="1" s="1"/>
  <c r="G15" i="1"/>
  <c r="G14" i="1" s="1"/>
  <c r="G13" i="1" s="1"/>
  <c r="G35" i="1" s="1"/>
  <c r="E15" i="1"/>
  <c r="D15" i="1"/>
  <c r="D14" i="1" s="1"/>
  <c r="C15" i="1"/>
  <c r="C14" i="1" s="1"/>
  <c r="B15" i="1"/>
  <c r="B14" i="1" s="1"/>
  <c r="E14" i="1"/>
  <c r="E13" i="1" s="1"/>
  <c r="E35" i="1" s="1"/>
  <c r="D13" i="1" l="1"/>
  <c r="D35" i="1" s="1"/>
  <c r="F21" i="1"/>
  <c r="F20" i="1" s="1"/>
  <c r="B13" i="1"/>
  <c r="B35" i="1" s="1"/>
  <c r="C13" i="1"/>
  <c r="C35" i="1" s="1"/>
  <c r="F13" i="1"/>
  <c r="F35" i="1" s="1"/>
</calcChain>
</file>

<file path=xl/sharedStrings.xml><?xml version="1.0" encoding="utf-8"?>
<sst xmlns="http://schemas.openxmlformats.org/spreadsheetml/2006/main" count="35" uniqueCount="35">
  <si>
    <t>Informe Analítico de la Deuda Pública y Otros Pasivos Consolidado</t>
  </si>
  <si>
    <t>Del 01 de enero al  31 de marzo de 2022</t>
  </si>
  <si>
    <t>(PESOS)</t>
  </si>
  <si>
    <t>Denominación de la Deuda Pública y Otros Pasivos</t>
  </si>
  <si>
    <t>Saldo al 31 de diciembre de 2021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</si>
  <si>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</si>
  <si>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</si>
  <si>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</si>
  <si>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</si>
  <si>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</si>
  <si>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</si>
  <si>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</si>
  <si>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</si>
  <si>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</si>
  <si>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</si>
  <si>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</si>
  <si>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</si>
  <si>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</si>
  <si>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</si>
  <si>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 Más Oaxaca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</si>
  <si>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</si>
  <si>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</si>
  <si>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</si>
  <si>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</si>
  <si>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</si>
  <si>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</si>
  <si>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</si>
  <si>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</si>
  <si>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</si>
  <si>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</si>
  <si>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</si>
  <si>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</si>
  <si>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</si>
  <si>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PODER EJECUTIVO</t>
  </si>
  <si>
    <t>GOBIERNO DEL ESTADO DE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</si>
</sst>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3" fontId="4" fillId="0" borderId="3" xfId="1" applyNumberFormat="1" applyFont="1" applyBorder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3" fontId="5" fillId="0" borderId="3" xfId="1" applyNumberFormat="1" applyFont="1" applyBorder="1"/>
    <xf numFmtId="0" fontId="4" fillId="0" borderId="3" xfId="0" applyFont="1" applyBorder="1"/>
    <xf numFmtId="3" fontId="4" fillId="0" borderId="3" xfId="1" applyNumberFormat="1" applyFont="1" applyFill="1" applyBorder="1"/>
    <xf numFmtId="3" fontId="6" fillId="0" borderId="3" xfId="1" applyNumberFormat="1" applyFont="1" applyFill="1" applyBorder="1"/>
    <xf numFmtId="0" fontId="3" fillId="0" borderId="3" xfId="0" applyFont="1" applyBorder="1" applyAlignment="1">
      <alignment wrapText="1"/>
    </xf>
    <xf numFmtId="3" fontId="3" fillId="2" borderId="3" xfId="1" applyNumberFormat="1" applyFont="1" applyFill="1" applyBorder="1"/>
    <xf numFmtId="43" fontId="4" fillId="0" borderId="3" xfId="1" applyFont="1" applyFill="1" applyBorder="1"/>
    <xf numFmtId="43" fontId="4" fillId="0" borderId="3" xfId="1" applyFont="1" applyBorder="1"/>
    <xf numFmtId="43" fontId="3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43" fontId="4" fillId="0" borderId="0" xfId="1" applyFont="1"/>
    <xf numFmtId="3" fontId="0" fillId="0" borderId="0" xfId="0" applyNumberForma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349250</xdr:colOff>
      <xdr:row>0</xdr:row>
      <xdr:rowOff>158750</xdr:rowOff>
    </xdr:from>
    <xdr:to>
      <xdr:col>7</xdr:col>
      <xdr:colOff>464078</xdr:colOff>
      <xdr:row>5</xdr:row>
      <xdr:rowOff>71438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4D8EF6-2833-47DA-8CB7-342D9B4F862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14"/>
        <a:stretch/>
      </xdr:blipFill>
      <xdr:spPr bwMode="auto">
        <a:xfrm>
          <a:off x="7359650" y="158750"/>
          <a:ext cx="2391303" cy="8651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Reportes%20Junio%202012\ZAC-02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Mis%20documentos\JAVIER\CUADERNILLOS\Enero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is-Deuda\Septiembre%202012\Reportes%20Recibidos%20Tercer%20Trimestre\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RGIO~1\AppData\Local\Temp\Rar$DIa0.451\CONCENTRADO%20AUDITOR&#205;A%2019022013\Nueva%20carpeta\deuda%20de%20abril-junio%20(06-08-201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CIOS REGISTRO"/>
      <sheetName val="LINEA 27-8-97"/>
      <sheetName val="LINEA 25-11-96"/>
      <sheetName val="TERMINADOS (2)"/>
      <sheetName val="TERMINADOS"/>
      <sheetName val="CON-APASZU'97"/>
      <sheetName val="AVANCE"/>
      <sheetName val="RECUPERADO"/>
      <sheetName val="SALDOS"/>
      <sheetName val="AMORTIZ."/>
      <sheetName val="AVANCE (2)"/>
      <sheetName val="ETI (2)"/>
      <sheetName val="SALDOS BANOBRAS (2)"/>
      <sheetName val="DIRECTA"/>
      <sheetName val="INDIRECTA"/>
      <sheetName val="GLOBAL"/>
      <sheetName val="SALDOS BANOBRAS"/>
      <sheetName val="DESCU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079E-5AB7-4C2D-AE0A-C9FF1B347FF3}">
  <sheetPr>
    <pageSetUpPr fitToPage="1"/>
  </sheetPr>
  <dimension ref="A7:H52"/>
  <sheetViews>
    <sheetView showGridLines="0" tabSelected="1" topLeftCell="A17" zoomScale="115" zoomScaleNormal="115" workbookViewId="0">
      <selection activeCell="A8" sqref="A8:H8"/>
    </sheetView>
  </sheetViews>
  <sheetFormatPr baseColWidth="10" defaultRowHeight="15" x14ac:dyDescent="0.25"/>
  <cols>
    <col min="1" max="1" width="36.28515625" customWidth="1"/>
    <col min="2" max="2" width="18.28515625" customWidth="1"/>
    <col min="3" max="3" width="14.5703125" customWidth="1"/>
    <col min="4" max="4" width="16.42578125" customWidth="1"/>
    <col min="5" max="5" width="19.5703125" customWidth="1"/>
    <col min="6" max="6" width="17.42578125" customWidth="1"/>
    <col min="7" max="7" width="16.7109375" customWidth="1"/>
    <col min="8" max="8" width="16.140625" customWidth="1"/>
  </cols>
  <sheetData>
    <row r="7" spans="1:8" x14ac:dyDescent="0.25">
      <c r="A7" s="22" t="s">
        <v>34</v>
      </c>
      <c r="B7" s="22"/>
      <c r="C7" s="22"/>
      <c r="D7" s="22"/>
      <c r="E7" s="22"/>
      <c r="F7" s="22"/>
      <c r="G7" s="22"/>
      <c r="H7" s="22"/>
    </row>
    <row r="8" spans="1:8" x14ac:dyDescent="0.25">
      <c r="A8" s="22" t="s">
        <v>33</v>
      </c>
      <c r="B8" s="22"/>
      <c r="C8" s="22"/>
      <c r="D8" s="22"/>
      <c r="E8" s="22"/>
      <c r="F8" s="22"/>
      <c r="G8" s="22"/>
      <c r="H8" s="22"/>
    </row>
    <row r="9" spans="1:8" x14ac:dyDescent="0.25">
      <c r="A9" s="22" t="s">
        <v>0</v>
      </c>
      <c r="B9" s="22"/>
      <c r="C9" s="22"/>
      <c r="D9" s="22"/>
      <c r="E9" s="22"/>
      <c r="F9" s="22"/>
      <c r="G9" s="22"/>
      <c r="H9" s="22"/>
    </row>
    <row r="10" spans="1:8" x14ac:dyDescent="0.25">
      <c r="A10" s="22" t="s">
        <v>1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22" t="s">
        <v>2</v>
      </c>
      <c r="B11" s="22"/>
      <c r="C11" s="22"/>
      <c r="D11" s="22"/>
      <c r="E11" s="22"/>
      <c r="F11" s="22"/>
      <c r="G11" s="22"/>
      <c r="H11" s="22"/>
    </row>
    <row r="12" spans="1:8" ht="33.6" customHeight="1" x14ac:dyDescent="0.25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1" t="s">
        <v>8</v>
      </c>
      <c r="G12" s="1" t="s">
        <v>9</v>
      </c>
      <c r="H12" s="1" t="s">
        <v>10</v>
      </c>
    </row>
    <row r="13" spans="1:8" x14ac:dyDescent="0.25">
      <c r="A13" s="2" t="s">
        <v>11</v>
      </c>
      <c r="B13" s="3">
        <f>B14+B20</f>
        <v>14787814650.230001</v>
      </c>
      <c r="C13" s="4">
        <f t="shared" ref="C13:H13" si="0">C14+C20</f>
        <v>172507456.88</v>
      </c>
      <c r="D13" s="3">
        <f t="shared" si="0"/>
        <v>354088136.31999999</v>
      </c>
      <c r="E13" s="5">
        <f t="shared" si="0"/>
        <v>0</v>
      </c>
      <c r="F13" s="3">
        <f t="shared" si="0"/>
        <v>14606233970.790001</v>
      </c>
      <c r="G13" s="3">
        <f t="shared" si="0"/>
        <v>228582693.44</v>
      </c>
      <c r="H13" s="3">
        <f t="shared" si="0"/>
        <v>86754658.070000008</v>
      </c>
    </row>
    <row r="14" spans="1:8" x14ac:dyDescent="0.25">
      <c r="A14" s="6" t="s">
        <v>12</v>
      </c>
      <c r="B14" s="4">
        <f>SUM(B15)</f>
        <v>300000000</v>
      </c>
      <c r="C14" s="4">
        <f>C15</f>
        <v>0</v>
      </c>
      <c r="D14" s="4">
        <f>SUM(D15)</f>
        <v>300000000</v>
      </c>
      <c r="E14" s="4">
        <f>E15</f>
        <v>0</v>
      </c>
      <c r="F14" s="4">
        <f>F15</f>
        <v>0</v>
      </c>
      <c r="G14" s="4">
        <f>G15</f>
        <v>5253950</v>
      </c>
      <c r="H14" s="4">
        <f>H15</f>
        <v>0</v>
      </c>
    </row>
    <row r="15" spans="1:8" x14ac:dyDescent="0.25">
      <c r="A15" s="6" t="s">
        <v>13</v>
      </c>
      <c r="B15" s="4">
        <f t="shared" ref="B15:H15" si="1">SUM(B16:B16)</f>
        <v>300000000</v>
      </c>
      <c r="C15" s="4">
        <f t="shared" si="1"/>
        <v>0</v>
      </c>
      <c r="D15" s="4">
        <f t="shared" si="1"/>
        <v>300000000</v>
      </c>
      <c r="E15" s="4">
        <f t="shared" si="1"/>
        <v>0</v>
      </c>
      <c r="F15" s="4">
        <f t="shared" si="1"/>
        <v>0</v>
      </c>
      <c r="G15" s="4">
        <f t="shared" si="1"/>
        <v>5253950</v>
      </c>
      <c r="H15" s="4">
        <f t="shared" si="1"/>
        <v>0</v>
      </c>
    </row>
    <row r="16" spans="1:8" x14ac:dyDescent="0.25">
      <c r="A16" s="7" t="s">
        <v>14</v>
      </c>
      <c r="B16" s="5">
        <v>300000000</v>
      </c>
      <c r="C16" s="5"/>
      <c r="D16" s="5">
        <v>300000000</v>
      </c>
      <c r="E16" s="5">
        <v>0</v>
      </c>
      <c r="F16" s="5">
        <f>B16+C16-D16</f>
        <v>0</v>
      </c>
      <c r="G16" s="8">
        <v>5253950</v>
      </c>
      <c r="H16" s="5">
        <v>0</v>
      </c>
    </row>
    <row r="17" spans="1:8" x14ac:dyDescent="0.25">
      <c r="A17" s="6" t="s">
        <v>15</v>
      </c>
      <c r="B17" s="5">
        <v>0</v>
      </c>
      <c r="C17" s="5"/>
      <c r="D17" s="5"/>
      <c r="E17" s="5">
        <v>0</v>
      </c>
      <c r="F17" s="5"/>
      <c r="G17" s="5">
        <v>0</v>
      </c>
      <c r="H17" s="5">
        <v>0</v>
      </c>
    </row>
    <row r="18" spans="1:8" x14ac:dyDescent="0.25">
      <c r="A18" s="6" t="s">
        <v>16</v>
      </c>
      <c r="B18" s="5">
        <v>0</v>
      </c>
      <c r="C18" s="5"/>
      <c r="D18" s="5"/>
      <c r="E18" s="5">
        <v>0</v>
      </c>
      <c r="F18" s="5"/>
      <c r="G18" s="5">
        <v>0</v>
      </c>
      <c r="H18" s="5">
        <v>0</v>
      </c>
    </row>
    <row r="19" spans="1:8" x14ac:dyDescent="0.25">
      <c r="A19" s="9"/>
      <c r="B19" s="5"/>
      <c r="C19" s="5"/>
      <c r="D19" s="5"/>
      <c r="E19" s="5"/>
      <c r="F19" s="5"/>
      <c r="G19" s="5"/>
      <c r="H19" s="5"/>
    </row>
    <row r="20" spans="1:8" x14ac:dyDescent="0.25">
      <c r="A20" s="6" t="s">
        <v>17</v>
      </c>
      <c r="B20" s="4">
        <f t="shared" ref="B20:H20" si="2">B21+B30</f>
        <v>14487814650.230001</v>
      </c>
      <c r="C20" s="4">
        <f t="shared" si="2"/>
        <v>172507456.88</v>
      </c>
      <c r="D20" s="4">
        <f t="shared" si="2"/>
        <v>54088136.32</v>
      </c>
      <c r="E20" s="5">
        <f t="shared" si="2"/>
        <v>0</v>
      </c>
      <c r="F20" s="4">
        <f t="shared" si="2"/>
        <v>14606233970.790001</v>
      </c>
      <c r="G20" s="4">
        <f t="shared" si="2"/>
        <v>223328743.44</v>
      </c>
      <c r="H20" s="4">
        <f t="shared" si="2"/>
        <v>86754658.070000008</v>
      </c>
    </row>
    <row r="21" spans="1:8" x14ac:dyDescent="0.25">
      <c r="A21" s="6" t="s">
        <v>18</v>
      </c>
      <c r="B21" s="4">
        <f t="shared" ref="B21:E21" si="3">SUM(B22:B29)</f>
        <v>14487814650.230001</v>
      </c>
      <c r="C21" s="4">
        <f t="shared" si="3"/>
        <v>172507456.88</v>
      </c>
      <c r="D21" s="4">
        <f>SUM(D22:D29)</f>
        <v>54088136.32</v>
      </c>
      <c r="E21" s="4">
        <f t="shared" si="3"/>
        <v>0</v>
      </c>
      <c r="F21" s="4">
        <f>SUM(F22:F29)</f>
        <v>14606233970.790001</v>
      </c>
      <c r="G21" s="4">
        <f>SUM(G22:G29)</f>
        <v>223328743.44</v>
      </c>
      <c r="H21" s="4">
        <f>SUM(H22:H29)</f>
        <v>86754658.070000008</v>
      </c>
    </row>
    <row r="22" spans="1:8" x14ac:dyDescent="0.25">
      <c r="A22" s="9" t="s">
        <v>19</v>
      </c>
      <c r="B22" s="5">
        <v>243558647.69</v>
      </c>
      <c r="C22" s="5"/>
      <c r="D22" s="5">
        <v>6409438.1100000003</v>
      </c>
      <c r="E22" s="5">
        <v>0</v>
      </c>
      <c r="F22" s="5">
        <f t="shared" ref="F22:F28" si="4">B22+C22-D22+E22</f>
        <v>237149209.57999998</v>
      </c>
      <c r="G22" s="5">
        <v>5171287.16</v>
      </c>
      <c r="H22" s="5">
        <v>35241.18</v>
      </c>
    </row>
    <row r="23" spans="1:8" x14ac:dyDescent="0.25">
      <c r="A23" s="9" t="s">
        <v>20</v>
      </c>
      <c r="B23" s="5">
        <v>4588716206.9099998</v>
      </c>
      <c r="C23" s="5"/>
      <c r="D23" s="5">
        <v>11543514.42</v>
      </c>
      <c r="E23" s="5">
        <v>0</v>
      </c>
      <c r="F23" s="5">
        <f t="shared" si="4"/>
        <v>4577172692.4899998</v>
      </c>
      <c r="G23" s="5">
        <v>70822592.090000004</v>
      </c>
      <c r="H23" s="5">
        <v>26808554</v>
      </c>
    </row>
    <row r="24" spans="1:8" x14ac:dyDescent="0.25">
      <c r="A24" s="9" t="s">
        <v>21</v>
      </c>
      <c r="B24" s="5">
        <v>2955185235.3200002</v>
      </c>
      <c r="C24" s="5"/>
      <c r="D24" s="5">
        <v>7434152.5199999996</v>
      </c>
      <c r="E24" s="5">
        <v>0</v>
      </c>
      <c r="F24" s="5">
        <f t="shared" si="4"/>
        <v>2947751082.8000002</v>
      </c>
      <c r="G24" s="5">
        <v>44770938.880000003</v>
      </c>
      <c r="H24" s="5">
        <v>26808554</v>
      </c>
    </row>
    <row r="25" spans="1:8" x14ac:dyDescent="0.25">
      <c r="A25" s="9" t="s">
        <v>22</v>
      </c>
      <c r="B25" s="5">
        <v>4744962719.0900002</v>
      </c>
      <c r="C25" s="5"/>
      <c r="D25" s="5">
        <v>6155155.3399999999</v>
      </c>
      <c r="E25" s="5">
        <v>0</v>
      </c>
      <c r="F25" s="5">
        <f t="shared" si="4"/>
        <v>4738807563.75</v>
      </c>
      <c r="G25" s="5">
        <v>72842919.760000005</v>
      </c>
      <c r="H25" s="5">
        <v>26808553.989999998</v>
      </c>
    </row>
    <row r="26" spans="1:8" x14ac:dyDescent="0.25">
      <c r="A26" s="9" t="s">
        <v>23</v>
      </c>
      <c r="B26" s="5">
        <v>134579146.54000002</v>
      </c>
      <c r="C26" s="5"/>
      <c r="D26" s="5">
        <v>329382.96000000002</v>
      </c>
      <c r="E26" s="5">
        <v>0</v>
      </c>
      <c r="F26" s="5">
        <f t="shared" si="4"/>
        <v>134249763.58000001</v>
      </c>
      <c r="G26" s="5">
        <v>2045489.53</v>
      </c>
      <c r="H26" s="5"/>
    </row>
    <row r="27" spans="1:8" x14ac:dyDescent="0.25">
      <c r="A27" s="9" t="s">
        <v>24</v>
      </c>
      <c r="B27" s="5">
        <v>949832888.89999998</v>
      </c>
      <c r="C27" s="5"/>
      <c r="D27" s="5">
        <v>11611387.970000001</v>
      </c>
      <c r="E27" s="5">
        <v>0</v>
      </c>
      <c r="F27" s="5">
        <f t="shared" si="4"/>
        <v>938221500.92999995</v>
      </c>
      <c r="G27" s="5">
        <v>13830920.119999999</v>
      </c>
      <c r="H27" s="5">
        <v>355574.42</v>
      </c>
    </row>
    <row r="28" spans="1:8" x14ac:dyDescent="0.25">
      <c r="A28" s="9" t="s">
        <v>25</v>
      </c>
      <c r="B28" s="5">
        <v>282608266.67000002</v>
      </c>
      <c r="C28" s="5">
        <v>4511635.57</v>
      </c>
      <c r="D28" s="5">
        <v>3281546.04</v>
      </c>
      <c r="E28" s="5">
        <v>0</v>
      </c>
      <c r="F28" s="5">
        <f t="shared" si="4"/>
        <v>283838356.19999999</v>
      </c>
      <c r="G28" s="5">
        <f>4238159.79</f>
        <v>4238159.79</v>
      </c>
      <c r="H28" s="5">
        <f>443449.18+116717.88</f>
        <v>560167.06000000006</v>
      </c>
    </row>
    <row r="29" spans="1:8" x14ac:dyDescent="0.25">
      <c r="A29" s="9" t="s">
        <v>26</v>
      </c>
      <c r="B29" s="5">
        <v>588371539.11000001</v>
      </c>
      <c r="C29" s="5">
        <v>167995821.31</v>
      </c>
      <c r="D29" s="5">
        <v>7323558.96</v>
      </c>
      <c r="E29" s="5">
        <v>0</v>
      </c>
      <c r="F29" s="5">
        <f>B29+C29-D29+E29</f>
        <v>749043801.46000004</v>
      </c>
      <c r="G29" s="5">
        <v>9606436.1099999994</v>
      </c>
      <c r="H29" s="5">
        <f>1031891.88+4346121.54</f>
        <v>5378013.4199999999</v>
      </c>
    </row>
    <row r="30" spans="1:8" x14ac:dyDescent="0.25">
      <c r="A30" s="6" t="s">
        <v>27</v>
      </c>
      <c r="B30" s="4"/>
      <c r="C30" s="4"/>
      <c r="D30" s="4"/>
      <c r="E30" s="5"/>
      <c r="F30" s="4"/>
      <c r="G30" s="4"/>
      <c r="H30" s="4"/>
    </row>
    <row r="31" spans="1:8" x14ac:dyDescent="0.25">
      <c r="A31" s="6" t="s">
        <v>28</v>
      </c>
      <c r="B31" s="5"/>
      <c r="C31" s="5"/>
      <c r="D31" s="5"/>
      <c r="E31" s="5"/>
      <c r="F31" s="5"/>
      <c r="G31" s="5"/>
      <c r="H31" s="5"/>
    </row>
    <row r="32" spans="1:8" x14ac:dyDescent="0.25">
      <c r="A32" s="9"/>
      <c r="B32" s="5"/>
      <c r="C32" s="5"/>
      <c r="D32" s="5"/>
      <c r="E32" s="5"/>
      <c r="F32" s="5"/>
      <c r="G32" s="5"/>
      <c r="H32" s="5"/>
    </row>
    <row r="33" spans="1:8" x14ac:dyDescent="0.25">
      <c r="A33" s="6" t="s">
        <v>29</v>
      </c>
      <c r="B33" s="10">
        <v>5251248682</v>
      </c>
      <c r="C33" s="10"/>
      <c r="D33" s="11"/>
      <c r="E33" s="10"/>
      <c r="F33" s="10">
        <v>6732633353</v>
      </c>
      <c r="G33" s="10"/>
      <c r="H33" s="10"/>
    </row>
    <row r="34" spans="1:8" x14ac:dyDescent="0.25">
      <c r="A34" s="9"/>
      <c r="B34" s="10"/>
      <c r="C34" s="10"/>
      <c r="D34" s="10"/>
      <c r="E34" s="10"/>
      <c r="F34" s="10"/>
      <c r="G34" s="10"/>
      <c r="H34" s="10"/>
    </row>
    <row r="35" spans="1:8" x14ac:dyDescent="0.25">
      <c r="A35" s="12" t="s">
        <v>30</v>
      </c>
      <c r="B35" s="13">
        <f>B13+B33</f>
        <v>20039063332.230003</v>
      </c>
      <c r="C35" s="13">
        <f t="shared" ref="C35:H35" si="5">C13+C33</f>
        <v>172507456.88</v>
      </c>
      <c r="D35" s="13">
        <f t="shared" si="5"/>
        <v>354088136.31999999</v>
      </c>
      <c r="E35" s="13">
        <f t="shared" si="5"/>
        <v>0</v>
      </c>
      <c r="F35" s="13">
        <f t="shared" si="5"/>
        <v>21338867323.790001</v>
      </c>
      <c r="G35" s="13">
        <f t="shared" si="5"/>
        <v>228582693.44</v>
      </c>
      <c r="H35" s="13">
        <f t="shared" si="5"/>
        <v>86754658.070000008</v>
      </c>
    </row>
    <row r="36" spans="1:8" x14ac:dyDescent="0.25">
      <c r="A36" s="9"/>
      <c r="B36" s="14"/>
      <c r="C36" s="14"/>
      <c r="D36" s="14"/>
      <c r="E36" s="14"/>
      <c r="F36" s="14"/>
      <c r="G36" s="14"/>
      <c r="H36" s="14"/>
    </row>
    <row r="37" spans="1:8" x14ac:dyDescent="0.25">
      <c r="A37" s="6" t="s">
        <v>31</v>
      </c>
      <c r="B37" s="15"/>
      <c r="C37" s="15"/>
      <c r="D37" s="15"/>
      <c r="E37" s="15"/>
      <c r="F37" s="15"/>
      <c r="G37" s="15"/>
      <c r="H37" s="15"/>
    </row>
    <row r="38" spans="1:8" x14ac:dyDescent="0.25">
      <c r="A38" s="9"/>
      <c r="B38" s="15"/>
      <c r="C38" s="15"/>
      <c r="D38" s="15"/>
      <c r="E38" s="15"/>
      <c r="F38" s="15"/>
      <c r="G38" s="15"/>
      <c r="H38" s="15"/>
    </row>
    <row r="39" spans="1:8" ht="23.25" x14ac:dyDescent="0.25">
      <c r="A39" s="12" t="s">
        <v>32</v>
      </c>
      <c r="B39" s="16">
        <f>SUM(B40)</f>
        <v>0</v>
      </c>
      <c r="C39" s="15">
        <f>SUM(C40)</f>
        <v>0</v>
      </c>
      <c r="D39" s="15">
        <f>SUM(D40)</f>
        <v>0</v>
      </c>
      <c r="E39" s="15">
        <f>SUM(E40)</f>
        <v>0</v>
      </c>
      <c r="F39" s="16">
        <f>SUM(F40)</f>
        <v>0</v>
      </c>
      <c r="G39" s="15"/>
      <c r="H39" s="15"/>
    </row>
    <row r="40" spans="1:8" x14ac:dyDescent="0.25">
      <c r="A40" s="9"/>
      <c r="B40" s="15"/>
      <c r="C40" s="15"/>
      <c r="D40" s="15"/>
      <c r="E40" s="15"/>
      <c r="F40" s="15">
        <f>B40+C40-D40+E40</f>
        <v>0</v>
      </c>
      <c r="G40" s="15"/>
      <c r="H40" s="15"/>
    </row>
    <row r="41" spans="1:8" x14ac:dyDescent="0.25">
      <c r="A41" s="17"/>
      <c r="B41" s="18"/>
      <c r="C41" s="19"/>
      <c r="D41" s="19"/>
      <c r="E41" s="19"/>
      <c r="F41" s="19"/>
      <c r="G41" s="19"/>
      <c r="H41" s="19"/>
    </row>
    <row r="42" spans="1:8" x14ac:dyDescent="0.25">
      <c r="E42" s="20"/>
      <c r="F42" s="20"/>
    </row>
    <row r="43" spans="1:8" x14ac:dyDescent="0.25">
      <c r="B43" s="21"/>
      <c r="F43" s="21"/>
    </row>
    <row r="44" spans="1:8" x14ac:dyDescent="0.25">
      <c r="B44" s="21"/>
      <c r="F44" s="21"/>
    </row>
    <row r="45" spans="1:8" x14ac:dyDescent="0.25">
      <c r="F45" s="21"/>
    </row>
    <row r="46" spans="1:8" x14ac:dyDescent="0.25">
      <c r="B46" s="21"/>
      <c r="F46" s="21"/>
    </row>
    <row r="47" spans="1:8" x14ac:dyDescent="0.25">
      <c r="B47" s="21"/>
      <c r="F47" s="21"/>
    </row>
    <row r="48" spans="1:8" x14ac:dyDescent="0.25">
      <c r="B48" s="21"/>
      <c r="F48" s="21"/>
    </row>
    <row r="50" spans="2:6" x14ac:dyDescent="0.25">
      <c r="B50" s="21"/>
      <c r="F50" s="21"/>
    </row>
    <row r="52" spans="2:6" x14ac:dyDescent="0.25">
      <c r="B52" s="21"/>
    </row>
  </sheetData>
  <mergeCells count="5">
    <mergeCell ref="A7:H7"/>
    <mergeCell ref="A9:H9"/>
    <mergeCell ref="A10:H10"/>
    <mergeCell ref="A11:H11"/>
    <mergeCell ref="A8:H8"/>
  </mergeCells>
  <printOptions horizontalCentered="1"/>
  <pageMargins left="0.70866141732283472" right="0.70866141732283472" top="0.55118110236220474" bottom="0.55118110236220474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cp:lastPrinted>2023-07-05T20:01:18Z</cp:lastPrinted>
  <dcterms:created xsi:type="dcterms:W3CDTF">2023-07-04T22:33:47Z</dcterms:created>
  <dcterms:modified xsi:type="dcterms:W3CDTF">2023-07-05T20:01:23Z</dcterms:modified>
</cp:coreProperties>
</file>