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72715ED9-95BA-4C5B-A529-7076681A4683}" xr6:coauthVersionLast="47" xr6:coauthVersionMax="47" xr10:uidLastSave="{00000000-0000-0000-0000-000000000000}"/>
  <bookViews>
    <workbookView xWindow="-120" yWindow="-120" windowWidth="24240" windowHeight="13140" xr2:uid="{38D153E8-FE4A-4FFE-8CB0-2F658FDA19DE}"/>
  </bookViews>
  <sheets>
    <sheet name="2DO TRI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ALI2" localSheetId="0">#REF!</definedName>
    <definedName name="___ALI2">#REF!</definedName>
    <definedName name="___ALI3" localSheetId="0">#REF!</definedName>
    <definedName name="___ALI3">#REF!</definedName>
    <definedName name="___ALI4" localSheetId="0">#REF!</definedName>
    <definedName name="___ALI4">#REF!</definedName>
    <definedName name="___ALI5" localSheetId="0">#REF!</definedName>
    <definedName name="___ALI5">#REF!</definedName>
    <definedName name="___ALI6" localSheetId="0">#REF!</definedName>
    <definedName name="___ALI6">#REF!</definedName>
    <definedName name="__ALI2" localSheetId="0">#REF!</definedName>
    <definedName name="__ALI2">#REF!</definedName>
    <definedName name="__ALI3" localSheetId="0">#REF!</definedName>
    <definedName name="__ALI3">#REF!</definedName>
    <definedName name="__ALI4" localSheetId="0">#REF!</definedName>
    <definedName name="__ALI4">#REF!</definedName>
    <definedName name="__ALI5" localSheetId="0">#REF!</definedName>
    <definedName name="__ALI5">#REF!</definedName>
    <definedName name="__ALI6" localSheetId="0">#REF!</definedName>
    <definedName name="__ALI6">#REF!</definedName>
    <definedName name="_ALI2" localSheetId="0">#REF!</definedName>
    <definedName name="_ALI2">#REF!</definedName>
    <definedName name="_ALI3" localSheetId="0">#REF!</definedName>
    <definedName name="_ALI3">#REF!</definedName>
    <definedName name="_ALI4" localSheetId="0">#REF!</definedName>
    <definedName name="_ALI4">#REF!</definedName>
    <definedName name="_ALI5" localSheetId="0">#REF!</definedName>
    <definedName name="_ALI5">#REF!</definedName>
    <definedName name="_ALI6" localSheetId="0">#REF!</definedName>
    <definedName name="_ALI6">#REF!</definedName>
    <definedName name="Acreed">[1]CATALOGOS!$M$1:$M$87</definedName>
    <definedName name="ALI" localSheetId="0">#REF!</definedName>
    <definedName name="ALI">#REF!</definedName>
    <definedName name="Alta">[2]CATALOGOS!$J$1:$J$6</definedName>
    <definedName name="_xlnm.Print_Area" localSheetId="0">'2DO TRIM'!$A$1:$H$39</definedName>
    <definedName name="Base_datos_IM" localSheetId="0">[3]INDIRECTA!#REF!</definedName>
    <definedName name="Base_datos_IM">[3]INDIRECTA!#REF!</definedName>
    <definedName name="_xlnm.Database" localSheetId="0">[3]INDIRECTA!#REF!</definedName>
    <definedName name="_xlnm.Database">[3]INDIRECTA!#REF!</definedName>
    <definedName name="bonos" localSheetId="0">#REF!</definedName>
    <definedName name="bonos">#REF!</definedName>
    <definedName name="CCC" localSheetId="0">#REF!</definedName>
    <definedName name="CCC">#REF!</definedName>
    <definedName name="concentrado" localSheetId="0">#REF!</definedName>
    <definedName name="concentrado">#REF!</definedName>
    <definedName name="D">[4]CATALOGOS!$M$1:$M$87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ENERO" localSheetId="0">#REF!</definedName>
    <definedName name="ENERO">#REF!</definedName>
    <definedName name="FtePago">[1]CATALOGOS!$T$1:$T$3</definedName>
    <definedName name="garantia" localSheetId="0">#REF!</definedName>
    <definedName name="garantia">#REF!</definedName>
    <definedName name="Garantias">[1]CATALOGOS!$W$1:$W$10</definedName>
    <definedName name="garuantias">[5]CATALOGOS!$W$1:$W$10</definedName>
    <definedName name="GobEdo" localSheetId="0">#REF!</definedName>
    <definedName name="GobEdo">#REF!</definedName>
    <definedName name="H">[6]CATALOGOS!$I$1:$I$2</definedName>
    <definedName name="HSep_2010" localSheetId="0">#REF!</definedName>
    <definedName name="HSep_2010">#REF!</definedName>
    <definedName name="L" localSheetId="0">#REF!</definedName>
    <definedName name="L">#REF!</definedName>
    <definedName name="mensual" localSheetId="0">#REF!</definedName>
    <definedName name="mensual">#REF!</definedName>
    <definedName name="MIRES" localSheetId="0">[3]INDIRECTA!#REF!</definedName>
    <definedName name="MIRES">[3]INDIRECTA!#REF!</definedName>
    <definedName name="oax" localSheetId="0">#REF!</definedName>
    <definedName name="oax">#REF!</definedName>
    <definedName name="qq" localSheetId="0">#REF!</definedName>
    <definedName name="qq">#REF!</definedName>
    <definedName name="RESP" localSheetId="0">#REF!</definedName>
    <definedName name="RESP">#REF!</definedName>
    <definedName name="RESP1">[1]CATALOGOS!$I$1:$I$2</definedName>
    <definedName name="rrr" localSheetId="0">[3]INDIRECTA!#REF!</definedName>
    <definedName name="rrr">[3]INDIRECTA!#REF!</definedName>
    <definedName name="SOBRETAA">[1]CATALOGOS!$E$1:$E$3</definedName>
    <definedName name="sobretasa" localSheetId="0">#REF!</definedName>
    <definedName name="sobretasa">#REF!</definedName>
    <definedName name="sobretasas">[1]CATALOGOS!$E$1:$E$3</definedName>
    <definedName name="sss" localSheetId="0">[3]INDIRECTA!#REF!</definedName>
    <definedName name="sss">[3]INDIRECTA!#REF!</definedName>
    <definedName name="tasas" localSheetId="0">#REF!</definedName>
    <definedName name="tasas">#REF!</definedName>
    <definedName name="ttf">[7]CATALOGOS!$E$1:$E$3</definedName>
    <definedName name="VER" localSheetId="0">#REF!</definedName>
    <definedName name="VER">#REF!</definedName>
    <definedName name="W">[8]CATALOGOS!$E$1:$E$3</definedName>
    <definedName name="X">[8]CATALOGOS!$G$1:$G$6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38" i="1" s="1"/>
  <c r="E38" i="1"/>
  <c r="D38" i="1"/>
  <c r="C38" i="1"/>
  <c r="B38" i="1"/>
  <c r="F28" i="1"/>
  <c r="F27" i="1"/>
  <c r="F26" i="1"/>
  <c r="F25" i="1"/>
  <c r="F24" i="1"/>
  <c r="F23" i="1"/>
  <c r="F22" i="1"/>
  <c r="F21" i="1"/>
  <c r="F20" i="1" s="1"/>
  <c r="F19" i="1" s="1"/>
  <c r="H20" i="1"/>
  <c r="H19" i="1" s="1"/>
  <c r="G20" i="1"/>
  <c r="G19" i="1" s="1"/>
  <c r="E20" i="1"/>
  <c r="D20" i="1"/>
  <c r="C20" i="1"/>
  <c r="B20" i="1"/>
  <c r="E19" i="1"/>
  <c r="D19" i="1"/>
  <c r="C19" i="1"/>
  <c r="B19" i="1"/>
  <c r="F15" i="1"/>
  <c r="F14" i="1" s="1"/>
  <c r="F13" i="1" s="1"/>
  <c r="F12" i="1" s="1"/>
  <c r="F34" i="1" s="1"/>
  <c r="H14" i="1"/>
  <c r="H13" i="1" s="1"/>
  <c r="G14" i="1"/>
  <c r="G13" i="1" s="1"/>
  <c r="E14" i="1"/>
  <c r="E13" i="1" s="1"/>
  <c r="E12" i="1" s="1"/>
  <c r="E34" i="1" s="1"/>
  <c r="D14" i="1"/>
  <c r="D13" i="1" s="1"/>
  <c r="D12" i="1" s="1"/>
  <c r="D34" i="1" s="1"/>
  <c r="C14" i="1"/>
  <c r="C13" i="1" s="1"/>
  <c r="C12" i="1" s="1"/>
  <c r="C34" i="1" s="1"/>
  <c r="B14" i="1"/>
  <c r="B13" i="1"/>
  <c r="B12" i="1"/>
  <c r="B34" i="1" s="1"/>
  <c r="G12" i="1" l="1"/>
  <c r="G34" i="1" s="1"/>
  <c r="H12" i="1"/>
  <c r="H34" i="1" s="1"/>
</calcChain>
</file>

<file path=xl/sharedStrings.xml><?xml version="1.0" encoding="utf-8"?>
<sst xmlns="http://schemas.openxmlformats.org/spreadsheetml/2006/main" count="35" uniqueCount="35">
  <si>
    <t>Informe Analítico de la Deuda Pública y Otros Pasivos</t>
  </si>
  <si>
    <t>Del 01 de enero al  30 de junio de 2022</t>
  </si>
  <si>
    <t>(PESOS)</t>
  </si>
  <si>
    <t>Denominación de la Deuda Pública y Otros Pasivos</t>
  </si>
  <si>
    <t>Saldo al 31 de diciembre de 2021</t>
  </si>
  <si>
    <t xml:space="preserve">Disposiciones del Periodo </t>
  </si>
  <si>
    <t>Amortizaciones del Periodo</t>
  </si>
  <si>
    <t>Revaluaciones, Reclasificaciones y Otros Ajustes</t>
  </si>
  <si>
    <t>Saldo Final del Periodo</t>
  </si>
  <si>
    <t>Pago de Intereses del Periodo</t>
  </si>
  <si>
    <t xml:space="preserve">Pago de Comisiones y demás costos asociados durante el Periodo </t>
  </si>
  <si>
    <t>1. Deuda Pública (1=A+B)</t>
  </si>
  <si>
    <t xml:space="preserve">  A. Corto Plazo</t>
  </si>
  <si>
    <t xml:space="preserve">  a1) Instituciones de Crédito </t>
  </si>
  <si>
    <t xml:space="preserve">          Banorte</t>
  </si>
  <si>
    <t xml:space="preserve">  a2) Titulos y Valores</t>
  </si>
  <si>
    <t xml:space="preserve"> a3) Arrendamientos Financieros</t>
  </si>
  <si>
    <t xml:space="preserve">  B. Largo Plazo</t>
  </si>
  <si>
    <t xml:space="preserve">  b1) Instituciones de Crédito</t>
  </si>
  <si>
    <t xml:space="preserve">          Banobras Más Oaxaca</t>
  </si>
  <si>
    <t xml:space="preserve">        Santander  5,000</t>
  </si>
  <si>
    <t xml:space="preserve">         Banobras 3,018</t>
  </si>
  <si>
    <t xml:space="preserve">         Banobras 4,792</t>
  </si>
  <si>
    <t xml:space="preserve">         Banobras 137</t>
  </si>
  <si>
    <t xml:space="preserve">        Santander  1,000</t>
  </si>
  <si>
    <t xml:space="preserve">         Banobras 363</t>
  </si>
  <si>
    <t xml:space="preserve">         Banobras 2,000</t>
  </si>
  <si>
    <t xml:space="preserve">  b2) Titulos y Valores</t>
  </si>
  <si>
    <t xml:space="preserve">  b3) Arrendamientos Financieros</t>
  </si>
  <si>
    <t xml:space="preserve">2. Otros Pasivos </t>
  </si>
  <si>
    <t>3. Total de la Deuda Pública y Otros Pasivos  (3=1+2)</t>
  </si>
  <si>
    <t>4. Deuda Contingente  (informativo)</t>
  </si>
  <si>
    <t>5.Valor de Instrumentos Bono Cupón Cero  (Informativo)</t>
  </si>
  <si>
    <t>PODER EJECUTIVO</t>
  </si>
  <si>
    <t>GOBIERNO DEL ESTADO DE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</si>
</sst>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4" fillId="0" borderId="3" xfId="1" applyNumberFormat="1" applyFont="1" applyBorder="1"/>
    <xf numFmtId="0" fontId="3" fillId="0" borderId="3" xfId="0" applyFont="1" applyBorder="1"/>
    <xf numFmtId="0" fontId="4" fillId="0" borderId="3" xfId="0" applyFont="1" applyBorder="1" applyAlignment="1">
      <alignment horizontal="left"/>
    </xf>
    <xf numFmtId="3" fontId="5" fillId="0" borderId="3" xfId="1" applyNumberFormat="1" applyFont="1" applyBorder="1"/>
    <xf numFmtId="0" fontId="4" fillId="0" borderId="3" xfId="0" applyFont="1" applyBorder="1"/>
    <xf numFmtId="0" fontId="3" fillId="3" borderId="3" xfId="0" applyFont="1" applyFill="1" applyBorder="1"/>
    <xf numFmtId="3" fontId="4" fillId="3" borderId="3" xfId="1" applyNumberFormat="1" applyFont="1" applyFill="1" applyBorder="1"/>
    <xf numFmtId="3" fontId="6" fillId="3" borderId="3" xfId="1" applyNumberFormat="1" applyFont="1" applyFill="1" applyBorder="1"/>
    <xf numFmtId="0" fontId="0" fillId="3" borderId="0" xfId="0" applyFill="1"/>
    <xf numFmtId="3" fontId="4" fillId="0" borderId="3" xfId="1" applyNumberFormat="1" applyFont="1" applyFill="1" applyBorder="1"/>
    <xf numFmtId="0" fontId="3" fillId="0" borderId="3" xfId="0" applyFont="1" applyBorder="1" applyAlignment="1">
      <alignment wrapText="1"/>
    </xf>
    <xf numFmtId="3" fontId="3" fillId="2" borderId="3" xfId="1" applyNumberFormat="1" applyFont="1" applyFill="1" applyBorder="1"/>
    <xf numFmtId="43" fontId="4" fillId="0" borderId="3" xfId="1" applyFont="1" applyFill="1" applyBorder="1"/>
    <xf numFmtId="43" fontId="4" fillId="0" borderId="3" xfId="1" applyFont="1" applyBorder="1"/>
    <xf numFmtId="43" fontId="3" fillId="0" borderId="3" xfId="1" applyFont="1" applyBorder="1"/>
    <xf numFmtId="0" fontId="4" fillId="0" borderId="4" xfId="0" applyFont="1" applyBorder="1"/>
    <xf numFmtId="43" fontId="4" fillId="0" borderId="4" xfId="1" applyFont="1" applyBorder="1"/>
    <xf numFmtId="0" fontId="4" fillId="0" borderId="5" xfId="0" applyFont="1" applyBorder="1"/>
    <xf numFmtId="43" fontId="4" fillId="0" borderId="5" xfId="0" applyNumberFormat="1" applyFont="1" applyBorder="1"/>
    <xf numFmtId="43" fontId="4" fillId="0" borderId="5" xfId="1" applyFont="1" applyBorder="1"/>
    <xf numFmtId="0" fontId="4" fillId="0" borderId="0" xfId="0" applyFont="1"/>
    <xf numFmtId="3" fontId="0" fillId="0" borderId="0" xfId="0" applyNumberFormat="1"/>
    <xf numFmtId="43" fontId="4" fillId="0" borderId="0" xfId="1" applyFont="1" applyBorder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706438</xdr:colOff>
      <xdr:row>0</xdr:row>
      <xdr:rowOff>39689</xdr:rowOff>
    </xdr:from>
    <xdr:to>
      <xdr:col>7</xdr:col>
      <xdr:colOff>522289</xdr:colOff>
      <xdr:row>4</xdr:row>
      <xdr:rowOff>15559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79EBE9-1F71-47F7-9557-DDE6D6B5C4A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613" y="39689"/>
          <a:ext cx="3597276" cy="73787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Reportes%20Junio%202012\ZAC-02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\Mis%20documentos\JAVIER\CUADERNILLOS\Ene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is-Deuda\Septiembre%202012\Reportes%20Recibidos%20Tercer%20Trimestre\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deuda%20de%20abril-junio%20(06-08-201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ICIOS REGISTRO"/>
      <sheetName val="LINEA 27-8-97"/>
      <sheetName val="LINEA 25-11-96"/>
      <sheetName val="TERMINADOS (2)"/>
      <sheetName val="TERMINADOS"/>
      <sheetName val="CON-APASZU'97"/>
      <sheetName val="AVANCE"/>
      <sheetName val="RECUPERADO"/>
      <sheetName val="SALDOS"/>
      <sheetName val="AMORTIZ."/>
      <sheetName val="AVANCE (2)"/>
      <sheetName val="ETI (2)"/>
      <sheetName val="SALDOS BANOBRAS (2)"/>
      <sheetName val="DIRECTA"/>
      <sheetName val="INDIRECTA"/>
      <sheetName val="GLOBAL"/>
      <sheetName val="SALDOS BANOBRAS"/>
      <sheetName val="DESCU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1B59C-4AA0-4D36-B668-013D1130BACD}">
  <sheetPr>
    <pageSetUpPr fitToPage="1"/>
  </sheetPr>
  <dimension ref="A6:I50"/>
  <sheetViews>
    <sheetView showGridLines="0" tabSelected="1" zoomScale="120" zoomScaleNormal="120" workbookViewId="0">
      <selection activeCell="E11" sqref="E11"/>
    </sheetView>
  </sheetViews>
  <sheetFormatPr baseColWidth="10" defaultRowHeight="15" x14ac:dyDescent="0.25"/>
  <cols>
    <col min="1" max="1" width="26" customWidth="1"/>
    <col min="2" max="2" width="14.7109375" customWidth="1"/>
    <col min="3" max="3" width="14.5703125" customWidth="1"/>
    <col min="4" max="4" width="13.85546875" customWidth="1"/>
    <col min="5" max="5" width="13.140625" customWidth="1"/>
    <col min="6" max="6" width="15.5703125" customWidth="1"/>
    <col min="7" max="7" width="14.140625" customWidth="1"/>
    <col min="8" max="8" width="13.140625" customWidth="1"/>
    <col min="9" max="9" width="15.140625" bestFit="1" customWidth="1"/>
  </cols>
  <sheetData>
    <row r="6" spans="1:9" x14ac:dyDescent="0.25">
      <c r="A6" s="29" t="s">
        <v>34</v>
      </c>
      <c r="B6" s="29"/>
      <c r="C6" s="29"/>
      <c r="D6" s="29"/>
      <c r="E6" s="29"/>
      <c r="F6" s="29"/>
      <c r="G6" s="29"/>
      <c r="H6" s="29"/>
    </row>
    <row r="7" spans="1:9" x14ac:dyDescent="0.25">
      <c r="A7" s="29" t="s">
        <v>33</v>
      </c>
      <c r="B7" s="29"/>
      <c r="C7" s="29"/>
      <c r="D7" s="29"/>
      <c r="E7" s="29"/>
      <c r="F7" s="29"/>
      <c r="G7" s="29"/>
      <c r="H7" s="29"/>
    </row>
    <row r="8" spans="1:9" x14ac:dyDescent="0.25">
      <c r="A8" s="29" t="s">
        <v>0</v>
      </c>
      <c r="B8" s="29"/>
      <c r="C8" s="29"/>
      <c r="D8" s="29"/>
      <c r="E8" s="29"/>
      <c r="F8" s="29"/>
      <c r="G8" s="29"/>
      <c r="H8" s="29"/>
    </row>
    <row r="9" spans="1:9" x14ac:dyDescent="0.25">
      <c r="A9" s="29" t="s">
        <v>1</v>
      </c>
      <c r="B9" s="29"/>
      <c r="C9" s="29"/>
      <c r="D9" s="29"/>
      <c r="E9" s="29"/>
      <c r="F9" s="29"/>
      <c r="G9" s="29"/>
      <c r="H9" s="29"/>
      <c r="I9" s="1"/>
    </row>
    <row r="10" spans="1:9" x14ac:dyDescent="0.25">
      <c r="A10" s="29" t="s">
        <v>2</v>
      </c>
      <c r="B10" s="29"/>
      <c r="C10" s="29"/>
      <c r="D10" s="29"/>
      <c r="E10" s="29"/>
      <c r="F10" s="29"/>
      <c r="G10" s="29"/>
      <c r="H10" s="29"/>
    </row>
    <row r="11" spans="1:9" ht="33.6" customHeight="1" x14ac:dyDescent="0.25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</row>
    <row r="12" spans="1:9" x14ac:dyDescent="0.25">
      <c r="A12" s="3" t="s">
        <v>11</v>
      </c>
      <c r="B12" s="4">
        <f t="shared" ref="B12:H12" si="0">B13+B19</f>
        <v>14787814650.230001</v>
      </c>
      <c r="C12" s="5">
        <f t="shared" si="0"/>
        <v>696506282.48000002</v>
      </c>
      <c r="D12" s="4">
        <f t="shared" si="0"/>
        <v>411316649.31999999</v>
      </c>
      <c r="E12" s="6">
        <f t="shared" si="0"/>
        <v>0</v>
      </c>
      <c r="F12" s="4">
        <f t="shared" si="0"/>
        <v>15073004283.389999</v>
      </c>
      <c r="G12" s="4">
        <f t="shared" si="0"/>
        <v>497438739.77999991</v>
      </c>
      <c r="H12" s="4">
        <f t="shared" si="0"/>
        <v>164240395.01000002</v>
      </c>
    </row>
    <row r="13" spans="1:9" x14ac:dyDescent="0.25">
      <c r="A13" s="7" t="s">
        <v>12</v>
      </c>
      <c r="B13" s="5">
        <f>SUM(B14)</f>
        <v>300000000</v>
      </c>
      <c r="C13" s="5">
        <f>C14</f>
        <v>0</v>
      </c>
      <c r="D13" s="5">
        <f>SUM(D14)</f>
        <v>300000000</v>
      </c>
      <c r="E13" s="5">
        <f>E14</f>
        <v>0</v>
      </c>
      <c r="F13" s="5">
        <f>F14</f>
        <v>0</v>
      </c>
      <c r="G13" s="5">
        <f>G14</f>
        <v>5253950</v>
      </c>
      <c r="H13" s="5">
        <f>H14</f>
        <v>0</v>
      </c>
    </row>
    <row r="14" spans="1:9" x14ac:dyDescent="0.25">
      <c r="A14" s="7" t="s">
        <v>13</v>
      </c>
      <c r="B14" s="5">
        <f t="shared" ref="B14:H14" si="1">SUM(B15:B15)</f>
        <v>300000000</v>
      </c>
      <c r="C14" s="5">
        <f t="shared" si="1"/>
        <v>0</v>
      </c>
      <c r="D14" s="5">
        <f t="shared" si="1"/>
        <v>300000000</v>
      </c>
      <c r="E14" s="5">
        <f t="shared" si="1"/>
        <v>0</v>
      </c>
      <c r="F14" s="5">
        <f t="shared" si="1"/>
        <v>0</v>
      </c>
      <c r="G14" s="5">
        <f t="shared" si="1"/>
        <v>5253950</v>
      </c>
      <c r="H14" s="5">
        <f t="shared" si="1"/>
        <v>0</v>
      </c>
    </row>
    <row r="15" spans="1:9" x14ac:dyDescent="0.25">
      <c r="A15" s="8" t="s">
        <v>14</v>
      </c>
      <c r="B15" s="6">
        <v>300000000</v>
      </c>
      <c r="C15" s="6"/>
      <c r="D15" s="6">
        <v>300000000</v>
      </c>
      <c r="E15" s="6">
        <v>0</v>
      </c>
      <c r="F15" s="6">
        <f>B15+C15-D15</f>
        <v>0</v>
      </c>
      <c r="G15" s="9">
        <v>5253950</v>
      </c>
      <c r="H15" s="6">
        <v>0</v>
      </c>
    </row>
    <row r="16" spans="1:9" x14ac:dyDescent="0.25">
      <c r="A16" s="7" t="s">
        <v>15</v>
      </c>
      <c r="B16" s="6">
        <v>0</v>
      </c>
      <c r="C16" s="6"/>
      <c r="D16" s="6"/>
      <c r="E16" s="6">
        <v>0</v>
      </c>
      <c r="F16" s="6"/>
      <c r="G16" s="6">
        <v>0</v>
      </c>
      <c r="H16" s="6">
        <v>0</v>
      </c>
    </row>
    <row r="17" spans="1:8" x14ac:dyDescent="0.25">
      <c r="A17" s="7" t="s">
        <v>16</v>
      </c>
      <c r="B17" s="6">
        <v>0</v>
      </c>
      <c r="C17" s="6"/>
      <c r="D17" s="6"/>
      <c r="E17" s="6">
        <v>0</v>
      </c>
      <c r="F17" s="6"/>
      <c r="G17" s="6">
        <v>0</v>
      </c>
      <c r="H17" s="6">
        <v>0</v>
      </c>
    </row>
    <row r="18" spans="1:8" x14ac:dyDescent="0.25">
      <c r="A18" s="10"/>
      <c r="B18" s="6"/>
      <c r="C18" s="6"/>
      <c r="D18" s="6"/>
      <c r="E18" s="6"/>
      <c r="F18" s="6"/>
      <c r="G18" s="6"/>
      <c r="H18" s="6"/>
    </row>
    <row r="19" spans="1:8" x14ac:dyDescent="0.25">
      <c r="A19" s="7" t="s">
        <v>17</v>
      </c>
      <c r="B19" s="5">
        <f t="shared" ref="B19:H19" si="2">B20+B29</f>
        <v>14487814650.230001</v>
      </c>
      <c r="C19" s="5">
        <f t="shared" si="2"/>
        <v>696506282.48000002</v>
      </c>
      <c r="D19" s="5">
        <f t="shared" si="2"/>
        <v>111316649.32000001</v>
      </c>
      <c r="E19" s="6">
        <f t="shared" si="2"/>
        <v>0</v>
      </c>
      <c r="F19" s="5">
        <f t="shared" si="2"/>
        <v>15073004283.389999</v>
      </c>
      <c r="G19" s="5">
        <f t="shared" si="2"/>
        <v>492184789.77999991</v>
      </c>
      <c r="H19" s="5">
        <f t="shared" si="2"/>
        <v>164240395.01000002</v>
      </c>
    </row>
    <row r="20" spans="1:8" x14ac:dyDescent="0.25">
      <c r="A20" s="7" t="s">
        <v>18</v>
      </c>
      <c r="B20" s="5">
        <f t="shared" ref="B20:E20" si="3">SUM(B21:B28)</f>
        <v>14487814650.230001</v>
      </c>
      <c r="C20" s="5">
        <f t="shared" si="3"/>
        <v>696506282.48000002</v>
      </c>
      <c r="D20" s="5">
        <f>SUM(D21:D28)</f>
        <v>111316649.32000001</v>
      </c>
      <c r="E20" s="5">
        <f t="shared" si="3"/>
        <v>0</v>
      </c>
      <c r="F20" s="5">
        <f>SUM(F21:F28)</f>
        <v>15073004283.389999</v>
      </c>
      <c r="G20" s="5">
        <f>SUM(G21:G28)</f>
        <v>492184789.77999991</v>
      </c>
      <c r="H20" s="5">
        <f>SUM(H21:H28)</f>
        <v>164240395.01000002</v>
      </c>
    </row>
    <row r="21" spans="1:8" x14ac:dyDescent="0.25">
      <c r="A21" s="10" t="s">
        <v>19</v>
      </c>
      <c r="B21" s="6">
        <v>243558647.69</v>
      </c>
      <c r="C21" s="6"/>
      <c r="D21" s="6">
        <v>12818876.220000001</v>
      </c>
      <c r="E21" s="6">
        <v>0</v>
      </c>
      <c r="F21" s="6">
        <f t="shared" ref="F21:F27" si="4">B21+C21-D21+E21</f>
        <v>230739771.47</v>
      </c>
      <c r="G21" s="6">
        <v>10296208.75</v>
      </c>
      <c r="H21" s="6">
        <v>58735.3</v>
      </c>
    </row>
    <row r="22" spans="1:8" x14ac:dyDescent="0.25">
      <c r="A22" s="10" t="s">
        <v>20</v>
      </c>
      <c r="B22" s="6">
        <v>4588716206.9099998</v>
      </c>
      <c r="C22" s="6"/>
      <c r="D22" s="6">
        <v>23543103.829999998</v>
      </c>
      <c r="E22" s="6">
        <v>0</v>
      </c>
      <c r="F22" s="6">
        <f t="shared" si="4"/>
        <v>4565173103.0799999</v>
      </c>
      <c r="G22" s="6">
        <v>153185659.44999999</v>
      </c>
      <c r="H22" s="6">
        <v>47290527.899999999</v>
      </c>
    </row>
    <row r="23" spans="1:8" x14ac:dyDescent="0.25">
      <c r="A23" s="10" t="s">
        <v>21</v>
      </c>
      <c r="B23" s="6">
        <v>2955185235.3200002</v>
      </c>
      <c r="C23" s="6"/>
      <c r="D23" s="6">
        <v>15162024.029999999</v>
      </c>
      <c r="E23" s="6">
        <v>0</v>
      </c>
      <c r="F23" s="6">
        <f t="shared" si="4"/>
        <v>2940023211.29</v>
      </c>
      <c r="G23" s="6">
        <v>99196643.450000003</v>
      </c>
      <c r="H23" s="6">
        <v>47290527.890000001</v>
      </c>
    </row>
    <row r="24" spans="1:8" x14ac:dyDescent="0.25">
      <c r="A24" s="10" t="s">
        <v>22</v>
      </c>
      <c r="B24" s="6">
        <v>4744962719.0900002</v>
      </c>
      <c r="C24" s="6"/>
      <c r="D24" s="6">
        <v>12553497.93</v>
      </c>
      <c r="E24" s="6">
        <v>0</v>
      </c>
      <c r="F24" s="6">
        <f t="shared" si="4"/>
        <v>4732409221.1599998</v>
      </c>
      <c r="G24" s="6">
        <v>161366397.91999999</v>
      </c>
      <c r="H24" s="6">
        <v>47290527.880000003</v>
      </c>
    </row>
    <row r="25" spans="1:8" x14ac:dyDescent="0.25">
      <c r="A25" s="10" t="s">
        <v>23</v>
      </c>
      <c r="B25" s="6">
        <v>134579146.54000002</v>
      </c>
      <c r="C25" s="6"/>
      <c r="D25" s="6">
        <v>671779.56</v>
      </c>
      <c r="E25" s="6">
        <v>0</v>
      </c>
      <c r="F25" s="6">
        <f t="shared" si="4"/>
        <v>133907366.98000002</v>
      </c>
      <c r="G25" s="6">
        <v>4531272.5999999996</v>
      </c>
      <c r="H25" s="6">
        <v>302369.68</v>
      </c>
    </row>
    <row r="26" spans="1:8" x14ac:dyDescent="0.25">
      <c r="A26" s="10" t="s">
        <v>24</v>
      </c>
      <c r="B26" s="6">
        <v>949832888.89999998</v>
      </c>
      <c r="C26" s="6"/>
      <c r="D26" s="6">
        <v>23085055.879999999</v>
      </c>
      <c r="E26" s="6">
        <v>0</v>
      </c>
      <c r="F26" s="6">
        <f t="shared" si="4"/>
        <v>926747833.01999998</v>
      </c>
      <c r="G26" s="6">
        <v>30213724.640000001</v>
      </c>
      <c r="H26" s="6">
        <v>707115.52000000002</v>
      </c>
    </row>
    <row r="27" spans="1:8" x14ac:dyDescent="0.25">
      <c r="A27" s="10" t="s">
        <v>25</v>
      </c>
      <c r="B27" s="6">
        <v>282608266.67000002</v>
      </c>
      <c r="C27" s="6">
        <v>17196591.199999999</v>
      </c>
      <c r="D27" s="6">
        <v>6665951.0599999996</v>
      </c>
      <c r="E27" s="6">
        <v>0</v>
      </c>
      <c r="F27" s="6">
        <f t="shared" si="4"/>
        <v>293138906.81</v>
      </c>
      <c r="G27" s="6">
        <v>9304541.6300000008</v>
      </c>
      <c r="H27" s="6">
        <v>1422410.9</v>
      </c>
    </row>
    <row r="28" spans="1:8" x14ac:dyDescent="0.25">
      <c r="A28" s="10" t="s">
        <v>26</v>
      </c>
      <c r="B28" s="6">
        <v>588371539.11000001</v>
      </c>
      <c r="C28" s="6">
        <v>679309691.27999997</v>
      </c>
      <c r="D28" s="6">
        <v>16816360.809999999</v>
      </c>
      <c r="E28" s="6">
        <v>0</v>
      </c>
      <c r="F28" s="6">
        <f>B28+C28-D28+E28</f>
        <v>1250864869.5799999</v>
      </c>
      <c r="G28" s="6">
        <v>24090341.34</v>
      </c>
      <c r="H28" s="6">
        <v>19878179.940000001</v>
      </c>
    </row>
    <row r="29" spans="1:8" x14ac:dyDescent="0.25">
      <c r="A29" s="7" t="s">
        <v>27</v>
      </c>
      <c r="B29" s="5"/>
      <c r="C29" s="5"/>
      <c r="D29" s="5"/>
      <c r="E29" s="6"/>
      <c r="F29" s="5"/>
      <c r="G29" s="5"/>
      <c r="H29" s="5"/>
    </row>
    <row r="30" spans="1:8" x14ac:dyDescent="0.25">
      <c r="A30" s="7" t="s">
        <v>28</v>
      </c>
      <c r="B30" s="6"/>
      <c r="C30" s="6"/>
      <c r="D30" s="6"/>
      <c r="E30" s="6"/>
      <c r="F30" s="6"/>
      <c r="G30" s="6"/>
      <c r="H30" s="6"/>
    </row>
    <row r="31" spans="1:8" x14ac:dyDescent="0.25">
      <c r="A31" s="10"/>
      <c r="B31" s="6"/>
      <c r="C31" s="6"/>
      <c r="D31" s="6"/>
      <c r="E31" s="6"/>
      <c r="F31" s="6"/>
      <c r="G31" s="6"/>
      <c r="H31" s="6"/>
    </row>
    <row r="32" spans="1:8" s="14" customFormat="1" x14ac:dyDescent="0.25">
      <c r="A32" s="11" t="s">
        <v>29</v>
      </c>
      <c r="B32" s="12">
        <v>5251248682</v>
      </c>
      <c r="C32" s="12"/>
      <c r="D32" s="13"/>
      <c r="E32" s="12"/>
      <c r="F32" s="12">
        <v>6098444473</v>
      </c>
      <c r="G32" s="12"/>
      <c r="H32" s="12"/>
    </row>
    <row r="33" spans="1:8" x14ac:dyDescent="0.25">
      <c r="A33" s="10"/>
      <c r="B33" s="15"/>
      <c r="C33" s="15"/>
      <c r="D33" s="15"/>
      <c r="E33" s="15"/>
      <c r="F33" s="15"/>
      <c r="G33" s="15"/>
      <c r="H33" s="15"/>
    </row>
    <row r="34" spans="1:8" ht="23.25" x14ac:dyDescent="0.25">
      <c r="A34" s="16" t="s">
        <v>30</v>
      </c>
      <c r="B34" s="17">
        <f>B12+B32</f>
        <v>20039063332.230003</v>
      </c>
      <c r="C34" s="17">
        <f t="shared" ref="C34:H34" si="5">C12+C32</f>
        <v>696506282.48000002</v>
      </c>
      <c r="D34" s="17">
        <f t="shared" si="5"/>
        <v>411316649.31999999</v>
      </c>
      <c r="E34" s="17">
        <f t="shared" si="5"/>
        <v>0</v>
      </c>
      <c r="F34" s="17">
        <f t="shared" si="5"/>
        <v>21171448756.389999</v>
      </c>
      <c r="G34" s="17">
        <f t="shared" si="5"/>
        <v>497438739.77999991</v>
      </c>
      <c r="H34" s="17">
        <f t="shared" si="5"/>
        <v>164240395.01000002</v>
      </c>
    </row>
    <row r="35" spans="1:8" x14ac:dyDescent="0.25">
      <c r="A35" s="10"/>
      <c r="B35" s="18"/>
      <c r="C35" s="18"/>
      <c r="D35" s="18"/>
      <c r="E35" s="18"/>
      <c r="F35" s="18"/>
      <c r="G35" s="18"/>
      <c r="H35" s="18"/>
    </row>
    <row r="36" spans="1:8" x14ac:dyDescent="0.25">
      <c r="A36" s="7" t="s">
        <v>31</v>
      </c>
      <c r="B36" s="19"/>
      <c r="C36" s="19"/>
      <c r="D36" s="19"/>
      <c r="E36" s="19"/>
      <c r="F36" s="19"/>
      <c r="G36" s="19"/>
      <c r="H36" s="19"/>
    </row>
    <row r="37" spans="1:8" x14ac:dyDescent="0.25">
      <c r="A37" s="10"/>
      <c r="B37" s="19"/>
      <c r="C37" s="19"/>
      <c r="D37" s="19"/>
      <c r="E37" s="19"/>
      <c r="F37" s="19"/>
      <c r="G37" s="19"/>
      <c r="H37" s="19"/>
    </row>
    <row r="38" spans="1:8" ht="23.25" x14ac:dyDescent="0.25">
      <c r="A38" s="16" t="s">
        <v>32</v>
      </c>
      <c r="B38" s="20">
        <f>SUM(B39)</f>
        <v>0</v>
      </c>
      <c r="C38" s="19">
        <f>SUM(C39)</f>
        <v>0</v>
      </c>
      <c r="D38" s="19">
        <f>SUM(D39)</f>
        <v>0</v>
      </c>
      <c r="E38" s="19">
        <f>SUM(E39)</f>
        <v>0</v>
      </c>
      <c r="F38" s="20">
        <f>SUM(F39)</f>
        <v>0</v>
      </c>
      <c r="G38" s="19"/>
      <c r="H38" s="19"/>
    </row>
    <row r="39" spans="1:8" x14ac:dyDescent="0.25">
      <c r="A39" s="21"/>
      <c r="B39" s="22"/>
      <c r="C39" s="22"/>
      <c r="D39" s="22"/>
      <c r="E39" s="22"/>
      <c r="F39" s="22">
        <f>B39+C39-D39+E39</f>
        <v>0</v>
      </c>
      <c r="G39" s="22"/>
      <c r="H39" s="22"/>
    </row>
    <row r="40" spans="1:8" x14ac:dyDescent="0.25">
      <c r="A40" s="23"/>
      <c r="B40" s="24"/>
      <c r="C40" s="25"/>
      <c r="D40" s="25"/>
      <c r="E40" s="25"/>
      <c r="F40" s="25"/>
      <c r="G40" s="25"/>
      <c r="H40" s="25"/>
    </row>
    <row r="41" spans="1:8" x14ac:dyDescent="0.25">
      <c r="A41" s="26"/>
      <c r="B41" s="27"/>
      <c r="F41" s="27"/>
      <c r="G41" s="28"/>
      <c r="H41" s="28"/>
    </row>
    <row r="42" spans="1:8" x14ac:dyDescent="0.25">
      <c r="B42" s="27"/>
      <c r="F42" s="27"/>
    </row>
    <row r="43" spans="1:8" x14ac:dyDescent="0.25">
      <c r="A43" s="27"/>
      <c r="F43" s="27"/>
    </row>
    <row r="44" spans="1:8" x14ac:dyDescent="0.25">
      <c r="A44" s="27"/>
      <c r="B44" s="27"/>
      <c r="F44" s="27"/>
    </row>
    <row r="45" spans="1:8" x14ac:dyDescent="0.25">
      <c r="B45" s="27"/>
      <c r="F45" s="27"/>
    </row>
    <row r="46" spans="1:8" x14ac:dyDescent="0.25">
      <c r="B46" s="27"/>
      <c r="F46" s="27"/>
    </row>
    <row r="48" spans="1:8" x14ac:dyDescent="0.25">
      <c r="B48" s="27"/>
      <c r="F48" s="27"/>
    </row>
    <row r="50" spans="2:6" x14ac:dyDescent="0.25">
      <c r="B50" s="27"/>
      <c r="F50" s="27"/>
    </row>
  </sheetData>
  <mergeCells count="5">
    <mergeCell ref="A6:H6"/>
    <mergeCell ref="A8:H8"/>
    <mergeCell ref="A9:H9"/>
    <mergeCell ref="A10:H10"/>
    <mergeCell ref="A7:H7"/>
  </mergeCells>
  <printOptions horizontalCentered="1"/>
  <pageMargins left="0.70866141732283472" right="0.70866141732283472" top="0.55118110236220474" bottom="0.55118110236220474" header="0.31496062992125984" footer="0.31496062992125984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cp:lastPrinted>2023-07-05T20:00:10Z</cp:lastPrinted>
  <dcterms:created xsi:type="dcterms:W3CDTF">2023-07-04T22:35:46Z</dcterms:created>
  <dcterms:modified xsi:type="dcterms:W3CDTF">2023-07-05T20:00:15Z</dcterms:modified>
</cp:coreProperties>
</file>