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FACC34ED-E801-400A-A6E6-A16D8F3589CC}" xr6:coauthVersionLast="47" xr6:coauthVersionMax="47" xr10:uidLastSave="{00000000-0000-0000-0000-000000000000}"/>
  <bookViews>
    <workbookView xWindow="-120" yWindow="-120" windowWidth="24240" windowHeight="13140" xr2:uid="{D7FF1B7C-E255-420B-B155-57496318CC97}"/>
  </bookViews>
  <sheets>
    <sheet name="E ANALÍTICO DEL ACTIV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E22" i="1"/>
  <c r="F22" i="1" s="1"/>
  <c r="F21" i="1"/>
  <c r="E21" i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D14" i="1"/>
  <c r="C14" i="1"/>
  <c r="B14" i="1"/>
  <c r="E14" i="1" s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D8" i="1"/>
  <c r="E7" i="1"/>
  <c r="F7" i="1" s="1"/>
  <c r="D6" i="1"/>
  <c r="D5" i="1" s="1"/>
  <c r="C6" i="1"/>
  <c r="B6" i="1"/>
  <c r="C5" i="1"/>
  <c r="B5" i="1"/>
  <c r="E6" i="1" l="1"/>
  <c r="E5" i="1" l="1"/>
  <c r="F6" i="1"/>
  <c r="F5" i="1" s="1"/>
</calcChain>
</file>

<file path=xl/sharedStrings.xml><?xml version="1.0" encoding="utf-8"?>
<sst xmlns="http://schemas.openxmlformats.org/spreadsheetml/2006/main" count="27" uniqueCount="27">
  <si>
    <t>3° Informe Trimestral de Avance de Gestión 2022 
Poder Ejecutivo 
Estado Analítico del Activo Consolidado
Del 1 de enero al 30 de septiembre de 2022
(Pesos)</t>
  </si>
  <si>
    <t>Concepto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</si>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</sst>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b/>
      <sz val="5"/>
      <color rgb="FF0C0C0C"/>
      <name val="Univia Pro Book"/>
      <family val="3"/>
    </font>
    <font>
      <sz val="11"/>
      <name val="Calibri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43" fontId="8" fillId="0" borderId="0" xfId="1" applyFont="1" applyAlignment="1">
      <alignment horizontal="left" vertical="top"/>
    </xf>
    <xf numFmtId="3" fontId="6" fillId="0" borderId="8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horizontal="right" vertical="top" shrinkToFit="1"/>
    </xf>
    <xf numFmtId="3" fontId="10" fillId="0" borderId="8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left" vertical="top" wrapText="1"/>
    </xf>
    <xf numFmtId="3" fontId="11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horizontal="right" vertical="center" shrinkToFit="1"/>
    </xf>
    <xf numFmtId="3" fontId="1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vertical="top" shrinkToFit="1"/>
    </xf>
    <xf numFmtId="3" fontId="6" fillId="0" borderId="6" xfId="0" applyNumberFormat="1" applyFont="1" applyBorder="1" applyAlignment="1">
      <alignment vertical="top" shrinkToFi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57150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ED5D85A8-E682-462B-B02B-53D911BF86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9825" y="57150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0AA0-1438-4218-916A-C01F1A0506CB}">
  <sheetPr>
    <tabColor rgb="FF44546A"/>
  </sheetPr>
  <dimension ref="A1:T1000"/>
  <sheetViews>
    <sheetView tabSelected="1" zoomScale="145" zoomScaleNormal="145" workbookViewId="0">
      <selection sqref="A1:F2"/>
    </sheetView>
  </sheetViews>
  <sheetFormatPr baseColWidth="10" defaultColWidth="14.42578125" defaultRowHeight="15" customHeight="1" x14ac:dyDescent="0.25"/>
  <cols>
    <col min="1" max="1" width="39" customWidth="1"/>
    <col min="2" max="2" width="16.140625" customWidth="1"/>
    <col min="3" max="3" width="13.85546875" customWidth="1"/>
    <col min="4" max="4" width="14.140625" customWidth="1"/>
    <col min="5" max="6" width="16.140625" customWidth="1"/>
    <col min="7" max="7" width="4" customWidth="1"/>
    <col min="8" max="8" width="10.85546875" customWidth="1"/>
    <col min="9" max="20" width="8" customWidth="1"/>
  </cols>
  <sheetData>
    <row r="1" spans="1:20" ht="12.75" customHeight="1" x14ac:dyDescent="0.25">
      <c r="A1" s="25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" customHeight="1" x14ac:dyDescent="0.25">
      <c r="A2" s="26"/>
      <c r="B2" s="26"/>
      <c r="C2" s="26"/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customHeight="1" x14ac:dyDescent="0.25">
      <c r="A3" s="27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1.25" customHeight="1" x14ac:dyDescent="0.25">
      <c r="A4" s="28"/>
      <c r="B4" s="5"/>
      <c r="C4" s="6"/>
      <c r="D4" s="6"/>
      <c r="E4" s="7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" customHeight="1" x14ac:dyDescent="0.25">
      <c r="A5" s="8" t="s">
        <v>7</v>
      </c>
      <c r="B5" s="9">
        <f t="shared" ref="B5" si="0">B6+B14</f>
        <v>25353689569</v>
      </c>
      <c r="C5" s="9">
        <f>C6+C14-1</f>
        <v>815168888542</v>
      </c>
      <c r="D5" s="9">
        <f>D6+D14</f>
        <v>811918982836.23999</v>
      </c>
      <c r="E5" s="9">
        <f>E6+E14</f>
        <v>28603595274.76001</v>
      </c>
      <c r="F5" s="9">
        <f>F6+F14-1</f>
        <v>3249905705.7600098</v>
      </c>
      <c r="G5" s="10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2" customHeight="1" x14ac:dyDescent="0.25">
      <c r="A6" s="8" t="s">
        <v>8</v>
      </c>
      <c r="B6" s="12">
        <f>SUM(B7:B13)-1</f>
        <v>9453714637</v>
      </c>
      <c r="C6" s="12">
        <f t="shared" ref="C6:D6" si="1">SUM(C7:C13)</f>
        <v>803305731312</v>
      </c>
      <c r="D6" s="12">
        <f t="shared" si="1"/>
        <v>801518513664.23999</v>
      </c>
      <c r="E6" s="12">
        <f>B6+C6-D6-1</f>
        <v>11240932283.76001</v>
      </c>
      <c r="F6" s="12">
        <f>E6-B6+1</f>
        <v>1787217647.7600098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2" customHeight="1" x14ac:dyDescent="0.25">
      <c r="A7" s="13" t="s">
        <v>9</v>
      </c>
      <c r="B7" s="14">
        <v>1849524394</v>
      </c>
      <c r="C7" s="14">
        <v>389603769194</v>
      </c>
      <c r="D7" s="14">
        <v>386123504859</v>
      </c>
      <c r="E7" s="15">
        <f>B7+C7-D7-1</f>
        <v>5329788728</v>
      </c>
      <c r="F7" s="15">
        <f>E7-B7+1</f>
        <v>3480264335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" customHeight="1" x14ac:dyDescent="0.25">
      <c r="A8" s="16" t="s">
        <v>10</v>
      </c>
      <c r="B8" s="14">
        <v>7294474282</v>
      </c>
      <c r="C8" s="14">
        <v>413457706398</v>
      </c>
      <c r="D8" s="14">
        <f>414860322982+210833586.24</f>
        <v>415071156568.23999</v>
      </c>
      <c r="E8" s="15">
        <f>B8+C8-D8-1</f>
        <v>5681024110.7600098</v>
      </c>
      <c r="F8" s="15">
        <f>E8-B8+1</f>
        <v>-1613450170.2399902</v>
      </c>
      <c r="G8" s="1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" customHeight="1" x14ac:dyDescent="0.25">
      <c r="A9" s="16" t="s">
        <v>11</v>
      </c>
      <c r="B9" s="14">
        <v>309715962</v>
      </c>
      <c r="C9" s="14">
        <v>244255720</v>
      </c>
      <c r="D9" s="14">
        <v>323852237</v>
      </c>
      <c r="E9" s="15">
        <f t="shared" ref="E9:E13" si="2">B9+C9-D9</f>
        <v>230119445</v>
      </c>
      <c r="F9" s="15">
        <f t="shared" ref="F9:F16" si="3">E9-B9</f>
        <v>-79596517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" customHeight="1" x14ac:dyDescent="0.25">
      <c r="A10" s="16" t="s">
        <v>12</v>
      </c>
      <c r="B10" s="14">
        <v>0</v>
      </c>
      <c r="C10" s="14">
        <v>0</v>
      </c>
      <c r="D10" s="14">
        <v>0</v>
      </c>
      <c r="E10" s="15">
        <f t="shared" si="2"/>
        <v>0</v>
      </c>
      <c r="F10" s="15">
        <f t="shared" si="3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" customHeight="1" x14ac:dyDescent="0.25">
      <c r="A11" s="16" t="s">
        <v>13</v>
      </c>
      <c r="B11" s="14">
        <v>0</v>
      </c>
      <c r="C11" s="14">
        <v>0</v>
      </c>
      <c r="D11" s="14">
        <v>0</v>
      </c>
      <c r="E11" s="15">
        <f t="shared" si="2"/>
        <v>0</v>
      </c>
      <c r="F11" s="15">
        <f t="shared" si="3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1" customHeight="1" x14ac:dyDescent="0.25">
      <c r="A12" s="16" t="s">
        <v>14</v>
      </c>
      <c r="B12" s="14">
        <v>0</v>
      </c>
      <c r="C12" s="14">
        <v>0</v>
      </c>
      <c r="D12" s="14">
        <v>0</v>
      </c>
      <c r="E12" s="15">
        <f t="shared" si="2"/>
        <v>0</v>
      </c>
      <c r="F12" s="15">
        <f t="shared" si="3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" customHeight="1" x14ac:dyDescent="0.25">
      <c r="A13" s="16" t="s">
        <v>15</v>
      </c>
      <c r="B13" s="14">
        <v>0</v>
      </c>
      <c r="C13" s="14">
        <v>0</v>
      </c>
      <c r="D13" s="14">
        <v>0</v>
      </c>
      <c r="E13" s="15">
        <f t="shared" si="2"/>
        <v>0</v>
      </c>
      <c r="F13" s="15">
        <f t="shared" si="3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" customHeight="1" x14ac:dyDescent="0.25">
      <c r="A14" s="8" t="s">
        <v>16</v>
      </c>
      <c r="B14" s="12">
        <f>SUM(B15:B23)-1</f>
        <v>15899974932</v>
      </c>
      <c r="C14" s="12">
        <f>SUM(C15:C23)+1</f>
        <v>11863157231</v>
      </c>
      <c r="D14" s="18">
        <f>SUM(D15:D23)+1</f>
        <v>10400469172</v>
      </c>
      <c r="E14" s="12">
        <f>B14+C14-D14</f>
        <v>17362662991</v>
      </c>
      <c r="F14" s="12">
        <f>E14-B14</f>
        <v>1462688059</v>
      </c>
      <c r="G14" s="10"/>
      <c r="H14" s="1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2" customHeight="1" x14ac:dyDescent="0.25">
      <c r="A15" s="13" t="s">
        <v>17</v>
      </c>
      <c r="B15" s="14">
        <v>724090696</v>
      </c>
      <c r="C15" s="14">
        <v>8531720183</v>
      </c>
      <c r="D15" s="14">
        <v>8604744153</v>
      </c>
      <c r="E15" s="15">
        <f t="shared" ref="E15:E18" si="4">(B15+C15)-D15</f>
        <v>651066726</v>
      </c>
      <c r="F15" s="15">
        <f t="shared" si="3"/>
        <v>-73023970</v>
      </c>
      <c r="G15" s="1"/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1.75" customHeight="1" x14ac:dyDescent="0.25">
      <c r="A16" s="16" t="s">
        <v>18</v>
      </c>
      <c r="B16" s="14">
        <v>0</v>
      </c>
      <c r="C16" s="14">
        <v>0</v>
      </c>
      <c r="D16" s="14">
        <v>0</v>
      </c>
      <c r="E16" s="15">
        <f t="shared" si="4"/>
        <v>0</v>
      </c>
      <c r="F16" s="15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2.5" customHeight="1" x14ac:dyDescent="0.25">
      <c r="A17" s="16" t="s">
        <v>19</v>
      </c>
      <c r="B17" s="14">
        <v>13683662150</v>
      </c>
      <c r="C17" s="14">
        <v>2971267981</v>
      </c>
      <c r="D17" s="14">
        <v>1250504958</v>
      </c>
      <c r="E17" s="15">
        <f t="shared" si="4"/>
        <v>15404425173</v>
      </c>
      <c r="F17" s="15">
        <f>E17-B17</f>
        <v>1720763023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" customHeight="1" x14ac:dyDescent="0.25">
      <c r="A18" s="16" t="s">
        <v>20</v>
      </c>
      <c r="B18" s="14">
        <v>2574607725</v>
      </c>
      <c r="C18" s="14">
        <v>170850554</v>
      </c>
      <c r="D18" s="14">
        <v>368339556</v>
      </c>
      <c r="E18" s="15">
        <f t="shared" si="4"/>
        <v>2377118723</v>
      </c>
      <c r="F18" s="15">
        <f>E18-B18</f>
        <v>-197489002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" customHeight="1" x14ac:dyDescent="0.25">
      <c r="A19" s="16" t="s">
        <v>21</v>
      </c>
      <c r="B19" s="14">
        <v>201169557</v>
      </c>
      <c r="C19" s="14">
        <v>21629627</v>
      </c>
      <c r="D19" s="14">
        <v>50391923</v>
      </c>
      <c r="E19" s="15">
        <f>(B19+C19)-D19</f>
        <v>172407261</v>
      </c>
      <c r="F19" s="15">
        <f t="shared" ref="F19:F23" si="5">E19-B19</f>
        <v>-28762296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1" customHeight="1" x14ac:dyDescent="0.25">
      <c r="A20" s="16" t="s">
        <v>22</v>
      </c>
      <c r="B20" s="14">
        <v>-1283555195</v>
      </c>
      <c r="C20" s="14">
        <v>167688885</v>
      </c>
      <c r="D20" s="14">
        <v>126488581</v>
      </c>
      <c r="E20" s="15">
        <f t="shared" ref="E20:E23" si="6">(B20+C20)-D20</f>
        <v>-1242354891</v>
      </c>
      <c r="F20" s="15">
        <f t="shared" si="5"/>
        <v>41200304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" customHeight="1" x14ac:dyDescent="0.25">
      <c r="A21" s="16" t="s">
        <v>23</v>
      </c>
      <c r="B21" s="14">
        <v>0</v>
      </c>
      <c r="C21" s="14">
        <v>0</v>
      </c>
      <c r="D21" s="14">
        <v>0</v>
      </c>
      <c r="E21" s="15">
        <f t="shared" si="6"/>
        <v>0</v>
      </c>
      <c r="F21" s="15">
        <f t="shared" si="5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25" customHeight="1" x14ac:dyDescent="0.25">
      <c r="A22" s="16" t="s">
        <v>24</v>
      </c>
      <c r="B22" s="14">
        <v>0</v>
      </c>
      <c r="C22" s="14">
        <v>0</v>
      </c>
      <c r="D22" s="14">
        <v>0</v>
      </c>
      <c r="E22" s="15">
        <f t="shared" si="6"/>
        <v>0</v>
      </c>
      <c r="F22" s="15">
        <f t="shared" si="5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" customHeight="1" x14ac:dyDescent="0.25">
      <c r="A23" s="16" t="s">
        <v>25</v>
      </c>
      <c r="B23" s="14">
        <v>0</v>
      </c>
      <c r="C23" s="14">
        <v>0</v>
      </c>
      <c r="D23" s="14">
        <v>0</v>
      </c>
      <c r="E23" s="15">
        <f t="shared" si="6"/>
        <v>0</v>
      </c>
      <c r="F23" s="15">
        <f t="shared" si="5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" customHeight="1" x14ac:dyDescent="0.25">
      <c r="A24" s="21"/>
      <c r="B24" s="22"/>
      <c r="C24" s="22"/>
      <c r="D24" s="23"/>
      <c r="E24" s="22"/>
      <c r="F24" s="2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2.75" customHeight="1" x14ac:dyDescent="0.25">
      <c r="A25" s="24" t="s">
        <v>26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1.5" customHeight="1" x14ac:dyDescent="0.25">
      <c r="A26" s="29"/>
      <c r="B26" s="26"/>
      <c r="C26" s="26"/>
      <c r="D26" s="29"/>
      <c r="E26" s="26"/>
      <c r="F26" s="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/>
    <row r="227" spans="1:20" ht="15.75" customHeight="1" x14ac:dyDescent="0.25"/>
    <row r="228" spans="1:20" ht="15.75" customHeight="1" x14ac:dyDescent="0.25"/>
    <row r="229" spans="1:20" ht="15.75" customHeight="1" x14ac:dyDescent="0.25"/>
    <row r="230" spans="1:20" ht="15.75" customHeight="1" x14ac:dyDescent="0.25"/>
    <row r="231" spans="1:20" ht="15.75" customHeight="1" x14ac:dyDescent="0.25"/>
    <row r="232" spans="1:20" ht="15.75" customHeight="1" x14ac:dyDescent="0.25"/>
    <row r="233" spans="1:20" ht="15.75" customHeight="1" x14ac:dyDescent="0.25"/>
    <row r="234" spans="1:20" ht="15.75" customHeight="1" x14ac:dyDescent="0.25"/>
    <row r="235" spans="1:20" ht="15.75" customHeight="1" x14ac:dyDescent="0.25"/>
    <row r="236" spans="1:20" ht="15.75" customHeight="1" x14ac:dyDescent="0.25"/>
    <row r="237" spans="1:20" ht="15.75" customHeight="1" x14ac:dyDescent="0.25"/>
    <row r="238" spans="1:20" ht="15.75" customHeight="1" x14ac:dyDescent="0.25"/>
    <row r="239" spans="1:20" ht="15.75" customHeight="1" x14ac:dyDescent="0.25"/>
    <row r="240" spans="1:2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F2"/>
    <mergeCell ref="A3:A4"/>
    <mergeCell ref="A26:C26"/>
    <mergeCell ref="D26:F26"/>
  </mergeCells>
  <pageMargins left="1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ANALÍTICO DEL ACTIVO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2023-07-12T20:26:00Z</dcterms:created>
  <dcterms:modified xsi:type="dcterms:W3CDTF">2023-07-13T22:29:33Z</dcterms:modified>
</cp:coreProperties>
</file>