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eni\Downloads\CONAC\ESTADOS FINANCIEROS\"/>
    </mc:Choice>
  </mc:AlternateContent>
  <xr:revisionPtr revIDLastSave="0" documentId="8_{7431B53B-C959-4041-BB32-6F27DCC4D280}" xr6:coauthVersionLast="47" xr6:coauthVersionMax="47" xr10:uidLastSave="{00000000-0000-0000-0000-000000000000}"/>
  <bookViews>
    <workbookView xWindow="-110" yWindow="-110" windowWidth="19420" windowHeight="11020" xr2:uid="{A6C7AF34-9F66-4723-B6FC-C8D48A5CEA9A}"/>
  </bookViews>
  <sheets>
    <sheet name="E ANALÍTICO DEL ACTIVO 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3" i="1" l="1"/>
  <c r="F23" i="1" s="1"/>
  <c r="E22" i="1"/>
  <c r="F22" i="1" s="1"/>
  <c r="E21" i="1"/>
  <c r="F21" i="1" s="1"/>
  <c r="E20" i="1"/>
  <c r="F20" i="1" s="1"/>
  <c r="F19" i="1"/>
  <c r="E19" i="1"/>
  <c r="E18" i="1"/>
  <c r="F18" i="1" s="1"/>
  <c r="E17" i="1"/>
  <c r="F17" i="1" s="1"/>
  <c r="E16" i="1"/>
  <c r="F16" i="1" s="1"/>
  <c r="F15" i="1"/>
  <c r="E15" i="1"/>
  <c r="D14" i="1"/>
  <c r="C14" i="1"/>
  <c r="B14" i="1"/>
  <c r="E14" i="1" s="1"/>
  <c r="F14" i="1" s="1"/>
  <c r="F13" i="1"/>
  <c r="E13" i="1"/>
  <c r="E12" i="1"/>
  <c r="F12" i="1" s="1"/>
  <c r="E11" i="1"/>
  <c r="F11" i="1" s="1"/>
  <c r="E10" i="1"/>
  <c r="F10" i="1" s="1"/>
  <c r="F9" i="1"/>
  <c r="E9" i="1"/>
  <c r="D8" i="1"/>
  <c r="E8" i="1" s="1"/>
  <c r="F8" i="1" s="1"/>
  <c r="E7" i="1"/>
  <c r="F7" i="1" s="1"/>
  <c r="E6" i="1"/>
  <c r="E5" i="1" s="1"/>
  <c r="D6" i="1"/>
  <c r="D5" i="1" s="1"/>
  <c r="C6" i="1"/>
  <c r="B6" i="1"/>
  <c r="C5" i="1"/>
  <c r="B5" i="1"/>
  <c r="F6" i="1" l="1"/>
  <c r="F5" i="1" s="1"/>
</calcChain>
</file>

<file path=xl/sharedStrings.xml><?xml version="1.0" encoding="utf-8"?>
<sst xmlns="http://schemas.openxmlformats.org/spreadsheetml/2006/main" count="29" uniqueCount="29">
  <si>
    <t>3° Informe Trimestral de Avance de Gestión 2022
Gobierno del Estado de Oaxaca
Estado Analítico del Activo Consolidado
Del 1 de enero al 30 de septiembre de 2022
(Pesos)</t>
  </si>
  <si>
    <t>Concepto</t>
  </si>
  <si>
    <t>Saldo Inicial</t>
  </si>
  <si>
    <t xml:space="preserve">Cargos del periodo
</t>
  </si>
  <si>
    <t>Abonos del periodo</t>
  </si>
  <si>
    <t xml:space="preserve">Saldo Final
</t>
  </si>
  <si>
    <t xml:space="preserve">Variación del Periodo
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</si>
  <si>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</si>
  <si>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</si>
  <si>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</si>
  <si>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</si>
  <si>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</si>
  <si>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</si>
  <si>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</si>
  <si>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</si>
  <si>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</si>
  <si>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</si>
  <si>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</si>
  <si>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</si>
  <si>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</si>
  <si>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</si>
  <si>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</si>
  <si>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</si>
  <si>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</si>
  <si>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</si>
  <si>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</si>
  <si>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emisor.</t>
  </si>
  <si>
    <t xml:space="preserve">
LIC. JORGE ANTONIO HIDALGO TIRADO 
SECRETARIO DE FINANZAS</t>
  </si>
  <si>
    <t>C.P. VÍCTOR MANUEL HUITRÓN GUTIÉRREZ
DIRECTOR DE CONTABILIDAD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</si>
</sst>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5"/>
      <color theme="1"/>
      <name val="Univia Pro Book"/>
      <family val="3"/>
    </font>
    <font>
      <sz val="10"/>
      <color rgb="FF000000"/>
      <name val="Times New Roman"/>
      <family val="1"/>
    </font>
    <font>
      <sz val="11"/>
      <name val="Calibri"/>
      <family val="2"/>
    </font>
    <font>
      <b/>
      <sz val="5"/>
      <color rgb="FF000000"/>
      <name val="Univia Pro Book"/>
      <family val="3"/>
    </font>
    <font>
      <b/>
      <sz val="10"/>
      <color rgb="FF000000"/>
      <name val="Times New Roman"/>
      <family val="1"/>
    </font>
    <font>
      <sz val="5"/>
      <color theme="1"/>
      <name val="Univia Pro Book"/>
      <family val="3"/>
    </font>
    <font>
      <sz val="5"/>
      <color rgb="FF000000"/>
      <name val="Univia Pro Book"/>
      <family val="3"/>
    </font>
    <font>
      <sz val="6"/>
      <color rgb="FF000000"/>
      <name val="Times New Roman"/>
      <family val="1"/>
    </font>
    <font>
      <sz val="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center" vertical="top" wrapText="1"/>
    </xf>
    <xf numFmtId="0" fontId="0" fillId="0" borderId="0" xfId="0"/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3" fillId="0" borderId="0" xfId="1" applyNumberFormat="1" applyFont="1" applyAlignment="1">
      <alignment horizontal="left" vertical="top"/>
    </xf>
    <xf numFmtId="0" fontId="4" fillId="0" borderId="4" xfId="0" applyFont="1" applyBorder="1"/>
    <xf numFmtId="49" fontId="2" fillId="2" borderId="4" xfId="0" applyNumberFormat="1" applyFont="1" applyFill="1" applyBorder="1" applyAlignment="1">
      <alignment horizontal="center" vertical="top" wrapText="1"/>
    </xf>
    <xf numFmtId="49" fontId="2" fillId="2" borderId="5" xfId="0" applyNumberFormat="1" applyFont="1" applyFill="1" applyBorder="1" applyAlignment="1">
      <alignment horizontal="center" vertical="top" wrapText="1"/>
    </xf>
    <xf numFmtId="49" fontId="2" fillId="2" borderId="6" xfId="0" applyNumberFormat="1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left" vertical="center" wrapText="1"/>
    </xf>
    <xf numFmtId="3" fontId="5" fillId="0" borderId="2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left" vertical="top"/>
    </xf>
    <xf numFmtId="3" fontId="6" fillId="0" borderId="0" xfId="0" applyNumberFormat="1" applyFont="1" applyAlignment="1">
      <alignment horizontal="left" vertical="top"/>
    </xf>
    <xf numFmtId="164" fontId="6" fillId="0" borderId="0" xfId="1" applyNumberFormat="1" applyFont="1" applyAlignment="1">
      <alignment horizontal="left" vertical="top"/>
    </xf>
    <xf numFmtId="3" fontId="5" fillId="0" borderId="8" xfId="0" applyNumberFormat="1" applyFont="1" applyBorder="1" applyAlignment="1">
      <alignment horizontal="right" vertical="center" shrinkToFit="1"/>
    </xf>
    <xf numFmtId="0" fontId="7" fillId="0" borderId="7" xfId="0" applyFont="1" applyBorder="1" applyAlignment="1">
      <alignment horizontal="left" vertical="center" wrapText="1"/>
    </xf>
    <xf numFmtId="3" fontId="8" fillId="0" borderId="8" xfId="0" applyNumberFormat="1" applyFont="1" applyBorder="1" applyAlignment="1">
      <alignment horizontal="right" vertical="top" shrinkToFit="1"/>
    </xf>
    <xf numFmtId="3" fontId="8" fillId="0" borderId="8" xfId="0" applyNumberFormat="1" applyFont="1" applyBorder="1" applyAlignment="1">
      <alignment horizontal="right" vertical="center" shrinkToFit="1"/>
    </xf>
    <xf numFmtId="0" fontId="7" fillId="0" borderId="7" xfId="0" applyFont="1" applyBorder="1" applyAlignment="1">
      <alignment horizontal="left" vertical="top" wrapText="1"/>
    </xf>
    <xf numFmtId="3" fontId="9" fillId="0" borderId="0" xfId="0" applyNumberFormat="1" applyFont="1" applyAlignment="1">
      <alignment horizontal="left" vertical="top"/>
    </xf>
    <xf numFmtId="4" fontId="9" fillId="0" borderId="0" xfId="0" applyNumberFormat="1" applyFont="1" applyAlignment="1">
      <alignment horizontal="left" vertical="top"/>
    </xf>
    <xf numFmtId="4" fontId="3" fillId="0" borderId="0" xfId="0" applyNumberFormat="1" applyFont="1" applyAlignment="1">
      <alignment horizontal="left" vertical="top"/>
    </xf>
    <xf numFmtId="43" fontId="3" fillId="0" borderId="0" xfId="1" applyFont="1" applyAlignment="1">
      <alignment horizontal="left" vertical="top"/>
    </xf>
    <xf numFmtId="43" fontId="6" fillId="0" borderId="0" xfId="0" applyNumberFormat="1" applyFont="1" applyAlignment="1">
      <alignment horizontal="left" vertical="top"/>
    </xf>
    <xf numFmtId="0" fontId="2" fillId="0" borderId="4" xfId="0" applyFont="1" applyBorder="1" applyAlignment="1">
      <alignment horizontal="left" vertical="top" wrapText="1"/>
    </xf>
    <xf numFmtId="3" fontId="5" fillId="0" borderId="5" xfId="0" applyNumberFormat="1" applyFont="1" applyBorder="1" applyAlignment="1">
      <alignment vertical="top" shrinkToFit="1"/>
    </xf>
    <xf numFmtId="0" fontId="10" fillId="0" borderId="0" xfId="0" applyFont="1" applyAlignment="1">
      <alignment horizontal="left" vertical="top"/>
    </xf>
    <xf numFmtId="0" fontId="2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666750</xdr:colOff>
      <xdr:row>0</xdr:row>
      <xdr:rowOff>85725</xdr:rowOff>
    </xdr:from>
    <xdr:ext cx="904875" cy="447675"/>
    <xdr:pic>
      <xdr:nvPicPr>
        <xdr:cNvPr id="2" name="image1.png" descr="finanzas">
          <a:extLst>
            <a:ext uri="{FF2B5EF4-FFF2-40B4-BE49-F238E27FC236}">
              <a16:creationId xmlns:a16="http://schemas.microsoft.com/office/drawing/2014/main" id="{C8E499B1-B296-4B0A-97F6-97F9B07214B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4800" y="85725"/>
          <a:ext cx="904875" cy="4476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624FE-789F-43CA-9BB9-B3A1C4E78249}">
  <sheetPr>
    <tabColor rgb="FF44546A"/>
  </sheetPr>
  <dimension ref="A1:V1000"/>
  <sheetViews>
    <sheetView tabSelected="1" zoomScaleNormal="100" workbookViewId="0">
      <selection sqref="A1:F2"/>
    </sheetView>
  </sheetViews>
  <sheetFormatPr baseColWidth="10" defaultColWidth="14.453125" defaultRowHeight="15" customHeight="1" x14ac:dyDescent="0.35"/>
  <cols>
    <col min="1" max="1" width="39.1796875" customWidth="1"/>
    <col min="2" max="2" width="16.1796875" customWidth="1"/>
    <col min="3" max="4" width="15.1796875" customWidth="1"/>
    <col min="5" max="6" width="16.1796875" customWidth="1"/>
    <col min="7" max="7" width="8" customWidth="1"/>
    <col min="8" max="8" width="12.26953125" bestFit="1" customWidth="1"/>
    <col min="9" max="9" width="14.453125" bestFit="1" customWidth="1"/>
    <col min="10" max="10" width="8" customWidth="1"/>
    <col min="11" max="11" width="15" bestFit="1" customWidth="1"/>
    <col min="12" max="22" width="8" customWidth="1"/>
  </cols>
  <sheetData>
    <row r="1" spans="1:22" ht="12.75" customHeight="1" x14ac:dyDescent="0.35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33" customHeight="1" x14ac:dyDescent="0.35">
      <c r="A2" s="2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8.75" customHeight="1" x14ac:dyDescent="0.35">
      <c r="A3" s="4" t="s">
        <v>1</v>
      </c>
      <c r="B3" s="5" t="s">
        <v>2</v>
      </c>
      <c r="C3" s="6" t="s">
        <v>3</v>
      </c>
      <c r="D3" s="6" t="s">
        <v>4</v>
      </c>
      <c r="E3" s="7" t="s">
        <v>5</v>
      </c>
      <c r="F3" s="6" t="s">
        <v>6</v>
      </c>
      <c r="G3" s="3"/>
      <c r="H3" s="3"/>
      <c r="I3" s="3"/>
      <c r="J3" s="3"/>
      <c r="K3" s="8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1.25" customHeight="1" x14ac:dyDescent="0.35">
      <c r="A4" s="9"/>
      <c r="B4" s="10"/>
      <c r="C4" s="11"/>
      <c r="D4" s="11"/>
      <c r="E4" s="12"/>
      <c r="F4" s="11"/>
      <c r="G4" s="3"/>
      <c r="H4" s="3"/>
      <c r="I4" s="3"/>
      <c r="J4" s="3"/>
      <c r="K4" s="8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" customHeight="1" x14ac:dyDescent="0.35">
      <c r="A5" s="13" t="s">
        <v>7</v>
      </c>
      <c r="B5" s="14">
        <f>B6+B14</f>
        <v>27378078392</v>
      </c>
      <c r="C5" s="14">
        <f>C6+C14+1</f>
        <v>820729720191</v>
      </c>
      <c r="D5" s="14">
        <f>D6+D14</f>
        <v>817522880803.23999</v>
      </c>
      <c r="E5" s="14">
        <f>E6+E14</f>
        <v>30584917778.76001</v>
      </c>
      <c r="F5" s="14">
        <f>F6+F14+1</f>
        <v>3206839387.7600098</v>
      </c>
      <c r="G5" s="15"/>
      <c r="H5" s="16"/>
      <c r="I5" s="15"/>
      <c r="J5" s="15"/>
      <c r="K5" s="17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ht="12" customHeight="1" x14ac:dyDescent="0.35">
      <c r="A6" s="13" t="s">
        <v>8</v>
      </c>
      <c r="B6" s="18">
        <f>SUM(B7:B13)+1</f>
        <v>10084719580</v>
      </c>
      <c r="C6" s="18">
        <f>C7+C8+C9-1</f>
        <v>808831818609</v>
      </c>
      <c r="D6" s="18">
        <f>D7+D8+D9+D11</f>
        <v>807105966421.23999</v>
      </c>
      <c r="E6" s="18">
        <f>B6+C6-D6+1</f>
        <v>11810571768.76001</v>
      </c>
      <c r="F6" s="18">
        <f t="shared" ref="F6:F23" si="0">E6-B6</f>
        <v>1725852188.7600098</v>
      </c>
      <c r="G6" s="15"/>
      <c r="H6" s="15"/>
      <c r="I6" s="15"/>
      <c r="J6" s="15"/>
      <c r="K6" s="17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ht="12" customHeight="1" x14ac:dyDescent="0.35">
      <c r="A7" s="19" t="s">
        <v>9</v>
      </c>
      <c r="B7" s="20">
        <v>2022870013</v>
      </c>
      <c r="C7" s="20">
        <v>394214811160</v>
      </c>
      <c r="D7" s="20">
        <v>390705358151</v>
      </c>
      <c r="E7" s="21">
        <f t="shared" ref="E7:E8" si="1">B7+C7-D7</f>
        <v>5532323022</v>
      </c>
      <c r="F7" s="20">
        <f t="shared" si="0"/>
        <v>3509453009</v>
      </c>
      <c r="G7" s="3"/>
      <c r="H7" s="3"/>
      <c r="I7" s="3"/>
      <c r="J7" s="3"/>
      <c r="K7" s="8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2" customHeight="1" x14ac:dyDescent="0.35">
      <c r="A8" s="22" t="s">
        <v>10</v>
      </c>
      <c r="B8" s="20">
        <v>7746786444</v>
      </c>
      <c r="C8" s="20">
        <v>414367885599</v>
      </c>
      <c r="D8" s="20">
        <f>415862220740+210833586.24</f>
        <v>416073054326.23999</v>
      </c>
      <c r="E8" s="21">
        <f t="shared" si="1"/>
        <v>6041617716.7600098</v>
      </c>
      <c r="F8" s="20">
        <f t="shared" si="0"/>
        <v>-1705168727.2399902</v>
      </c>
      <c r="G8" s="3"/>
      <c r="H8" s="23"/>
      <c r="I8" s="24"/>
      <c r="J8" s="3"/>
      <c r="K8" s="8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2" customHeight="1" x14ac:dyDescent="0.35">
      <c r="A9" s="22" t="s">
        <v>11</v>
      </c>
      <c r="B9" s="20">
        <v>315063122</v>
      </c>
      <c r="C9" s="20">
        <v>249121851</v>
      </c>
      <c r="D9" s="20">
        <v>327553944</v>
      </c>
      <c r="E9" s="21">
        <f>B9+C9-D9</f>
        <v>236631029</v>
      </c>
      <c r="F9" s="20">
        <f t="shared" si="0"/>
        <v>-78432093</v>
      </c>
      <c r="G9" s="3"/>
      <c r="H9" s="3"/>
      <c r="I9" s="25"/>
      <c r="J9" s="3"/>
      <c r="K9" s="8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2" customHeight="1" x14ac:dyDescent="0.35">
      <c r="A10" s="22" t="s">
        <v>12</v>
      </c>
      <c r="B10" s="20">
        <v>0</v>
      </c>
      <c r="C10" s="20">
        <v>0</v>
      </c>
      <c r="D10" s="20">
        <v>0</v>
      </c>
      <c r="E10" s="20">
        <f t="shared" ref="E10:E23" si="2">B10+C10-D10</f>
        <v>0</v>
      </c>
      <c r="F10" s="20">
        <f t="shared" si="0"/>
        <v>0</v>
      </c>
      <c r="G10" s="3"/>
      <c r="H10" s="3"/>
      <c r="I10" s="3"/>
      <c r="J10" s="3"/>
      <c r="K10" s="8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2" customHeight="1" x14ac:dyDescent="0.35">
      <c r="A11" s="22" t="s">
        <v>13</v>
      </c>
      <c r="B11" s="20">
        <v>0</v>
      </c>
      <c r="C11" s="20">
        <v>0</v>
      </c>
      <c r="D11" s="20">
        <v>0</v>
      </c>
      <c r="E11" s="20">
        <f t="shared" si="2"/>
        <v>0</v>
      </c>
      <c r="F11" s="20">
        <f t="shared" si="0"/>
        <v>0</v>
      </c>
      <c r="G11" s="3"/>
      <c r="H11" s="3"/>
      <c r="I11" s="3"/>
      <c r="J11" s="3"/>
      <c r="K11" s="8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21" customHeight="1" x14ac:dyDescent="0.35">
      <c r="A12" s="22" t="s">
        <v>14</v>
      </c>
      <c r="B12" s="20">
        <v>0</v>
      </c>
      <c r="C12" s="20">
        <v>0</v>
      </c>
      <c r="D12" s="20">
        <v>0</v>
      </c>
      <c r="E12" s="20">
        <f t="shared" si="2"/>
        <v>0</v>
      </c>
      <c r="F12" s="20">
        <f t="shared" si="0"/>
        <v>0</v>
      </c>
      <c r="G12" s="3"/>
      <c r="H12" s="3"/>
      <c r="I12" s="26"/>
      <c r="J12" s="3"/>
      <c r="K12" s="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12" customHeight="1" x14ac:dyDescent="0.35">
      <c r="A13" s="22" t="s">
        <v>15</v>
      </c>
      <c r="B13" s="20">
        <v>0</v>
      </c>
      <c r="C13" s="20">
        <v>0</v>
      </c>
      <c r="D13" s="20">
        <v>0</v>
      </c>
      <c r="E13" s="20">
        <f t="shared" si="2"/>
        <v>0</v>
      </c>
      <c r="F13" s="20">
        <f t="shared" si="0"/>
        <v>0</v>
      </c>
      <c r="G13" s="3"/>
      <c r="H13" s="3"/>
      <c r="I13" s="25"/>
      <c r="J13" s="3"/>
      <c r="K13" s="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2" customHeight="1" x14ac:dyDescent="0.35">
      <c r="A14" s="13" t="s">
        <v>16</v>
      </c>
      <c r="B14" s="18">
        <f t="shared" ref="B14" si="3">SUM(B15:B23)-1</f>
        <v>17293358812</v>
      </c>
      <c r="C14" s="18">
        <f>SUM(C15:C23)+1</f>
        <v>11897901581</v>
      </c>
      <c r="D14" s="18">
        <f>SUM(D15:D23)+1</f>
        <v>10416914382</v>
      </c>
      <c r="E14" s="18">
        <f>B14+C14-D14-1</f>
        <v>18774346010</v>
      </c>
      <c r="F14" s="18">
        <f t="shared" si="0"/>
        <v>1480987198</v>
      </c>
      <c r="G14" s="15"/>
      <c r="H14" s="15"/>
      <c r="I14" s="27"/>
      <c r="J14" s="15"/>
      <c r="K14" s="17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ht="12" customHeight="1" x14ac:dyDescent="0.35">
      <c r="A15" s="19" t="s">
        <v>17</v>
      </c>
      <c r="B15" s="20">
        <v>724090696</v>
      </c>
      <c r="C15" s="20">
        <v>8531720183</v>
      </c>
      <c r="D15" s="20">
        <v>8604744153</v>
      </c>
      <c r="E15" s="20">
        <f t="shared" si="2"/>
        <v>651066726</v>
      </c>
      <c r="F15" s="20">
        <f t="shared" si="0"/>
        <v>-73023970</v>
      </c>
      <c r="G15" s="3"/>
      <c r="H15" s="3"/>
      <c r="I15" s="3"/>
      <c r="J15" s="3"/>
      <c r="K15" s="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21.75" customHeight="1" x14ac:dyDescent="0.35">
      <c r="A16" s="22" t="s">
        <v>18</v>
      </c>
      <c r="B16" s="20">
        <v>24169</v>
      </c>
      <c r="C16" s="20">
        <v>0</v>
      </c>
      <c r="D16" s="20">
        <v>0</v>
      </c>
      <c r="E16" s="20">
        <f t="shared" si="2"/>
        <v>24169</v>
      </c>
      <c r="F16" s="20">
        <f t="shared" si="0"/>
        <v>0</v>
      </c>
      <c r="G16" s="3"/>
      <c r="H16" s="3"/>
      <c r="I16" s="3"/>
      <c r="J16" s="3"/>
      <c r="K16" s="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22.5" customHeight="1" x14ac:dyDescent="0.35">
      <c r="A17" s="22" t="s">
        <v>19</v>
      </c>
      <c r="B17" s="20">
        <v>14444674676</v>
      </c>
      <c r="C17" s="20">
        <v>2984144457</v>
      </c>
      <c r="D17" s="20">
        <v>1250504958</v>
      </c>
      <c r="E17" s="20">
        <f t="shared" si="2"/>
        <v>16178314175</v>
      </c>
      <c r="F17" s="20">
        <f t="shared" si="0"/>
        <v>1733639499</v>
      </c>
      <c r="G17" s="3"/>
      <c r="H17" s="3"/>
      <c r="I17" s="3"/>
      <c r="J17" s="3"/>
      <c r="K17" s="8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2" customHeight="1" x14ac:dyDescent="0.35">
      <c r="A18" s="22" t="s">
        <v>20</v>
      </c>
      <c r="B18" s="20">
        <v>3242992844</v>
      </c>
      <c r="C18" s="20">
        <v>191500524</v>
      </c>
      <c r="D18" s="20">
        <v>374654798</v>
      </c>
      <c r="E18" s="20">
        <f t="shared" si="2"/>
        <v>3059838570</v>
      </c>
      <c r="F18" s="20">
        <f t="shared" si="0"/>
        <v>-183154274</v>
      </c>
      <c r="G18" s="3"/>
      <c r="H18" s="3"/>
      <c r="I18" s="3"/>
      <c r="J18" s="3"/>
      <c r="K18" s="8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2" customHeight="1" x14ac:dyDescent="0.35">
      <c r="A19" s="22" t="s">
        <v>21</v>
      </c>
      <c r="B19" s="20">
        <v>249896126</v>
      </c>
      <c r="C19" s="20">
        <v>22847531</v>
      </c>
      <c r="D19" s="20">
        <v>50391923</v>
      </c>
      <c r="E19" s="20">
        <f t="shared" si="2"/>
        <v>222351734</v>
      </c>
      <c r="F19" s="20">
        <f t="shared" si="0"/>
        <v>-27544392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21" customHeight="1" x14ac:dyDescent="0.35">
      <c r="A20" s="22" t="s">
        <v>22</v>
      </c>
      <c r="B20" s="20">
        <v>-1368319698</v>
      </c>
      <c r="C20" s="20">
        <v>167688885</v>
      </c>
      <c r="D20" s="20">
        <v>136618549</v>
      </c>
      <c r="E20" s="20">
        <f t="shared" si="2"/>
        <v>-1337249362</v>
      </c>
      <c r="F20" s="20">
        <f t="shared" si="0"/>
        <v>31070336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12" customHeight="1" x14ac:dyDescent="0.35">
      <c r="A21" s="22" t="s">
        <v>23</v>
      </c>
      <c r="B21" s="20">
        <v>0</v>
      </c>
      <c r="C21" s="20">
        <v>0</v>
      </c>
      <c r="D21" s="20">
        <v>0</v>
      </c>
      <c r="E21" s="20">
        <f t="shared" si="2"/>
        <v>0</v>
      </c>
      <c r="F21" s="20">
        <f t="shared" si="0"/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20.25" customHeight="1" x14ac:dyDescent="0.35">
      <c r="A22" s="22" t="s">
        <v>24</v>
      </c>
      <c r="B22" s="20">
        <v>0</v>
      </c>
      <c r="C22" s="20">
        <v>0</v>
      </c>
      <c r="D22" s="20">
        <v>0</v>
      </c>
      <c r="E22" s="20">
        <f t="shared" si="2"/>
        <v>0</v>
      </c>
      <c r="F22" s="20">
        <f t="shared" si="0"/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2" customHeight="1" x14ac:dyDescent="0.35">
      <c r="A23" s="22" t="s">
        <v>25</v>
      </c>
      <c r="B23" s="20">
        <v>0</v>
      </c>
      <c r="C23" s="20">
        <v>0</v>
      </c>
      <c r="D23" s="20">
        <v>0</v>
      </c>
      <c r="E23" s="20">
        <f t="shared" si="2"/>
        <v>0</v>
      </c>
      <c r="F23" s="20">
        <f t="shared" si="0"/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2" customHeight="1" x14ac:dyDescent="0.35">
      <c r="A24" s="28"/>
      <c r="B24" s="29"/>
      <c r="C24" s="29"/>
      <c r="D24" s="29"/>
      <c r="E24" s="29"/>
      <c r="F24" s="29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1:22" ht="12.75" customHeight="1" x14ac:dyDescent="0.35">
      <c r="A25" s="30" t="s">
        <v>26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31.5" customHeight="1" x14ac:dyDescent="0.35">
      <c r="A26" s="31" t="s">
        <v>27</v>
      </c>
      <c r="B26" s="2"/>
      <c r="C26" s="31" t="s">
        <v>28</v>
      </c>
      <c r="D26" s="2"/>
      <c r="E26" s="2"/>
      <c r="F26" s="2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2.75" customHeight="1" x14ac:dyDescent="0.3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2.75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2.75" customHeight="1" x14ac:dyDescent="0.3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2.75" customHeight="1" x14ac:dyDescent="0.3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2.75" customHeight="1" x14ac:dyDescent="0.3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2.75" customHeight="1" x14ac:dyDescent="0.3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2.75" customHeight="1" x14ac:dyDescent="0.3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2.75" customHeight="1" x14ac:dyDescent="0.3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12.75" customHeight="1" x14ac:dyDescent="0.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12.75" customHeight="1" x14ac:dyDescent="0.3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12.75" customHeight="1" x14ac:dyDescent="0.3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12.75" customHeight="1" x14ac:dyDescent="0.3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12.75" customHeight="1" x14ac:dyDescent="0.3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12.75" customHeight="1" x14ac:dyDescent="0.3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12.75" customHeight="1" x14ac:dyDescent="0.3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2.75" customHeight="1" x14ac:dyDescent="0.3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12.75" customHeight="1" x14ac:dyDescent="0.3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12.75" customHeight="1" x14ac:dyDescent="0.3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12.75" customHeight="1" x14ac:dyDescent="0.3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12.75" customHeight="1" x14ac:dyDescent="0.3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2.75" customHeight="1" x14ac:dyDescent="0.3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12.75" customHeight="1" x14ac:dyDescent="0.3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2.75" customHeight="1" x14ac:dyDescent="0.3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2.75" customHeight="1" x14ac:dyDescent="0.3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2.75" customHeight="1" x14ac:dyDescent="0.3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12.75" customHeight="1" x14ac:dyDescent="0.3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2.75" customHeight="1" x14ac:dyDescent="0.3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2.75" customHeight="1" x14ac:dyDescent="0.3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12.75" customHeight="1" x14ac:dyDescent="0.3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12.75" customHeight="1" x14ac:dyDescent="0.3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12.75" customHeight="1" x14ac:dyDescent="0.3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12.75" customHeight="1" x14ac:dyDescent="0.3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12.75" customHeight="1" x14ac:dyDescent="0.3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ht="12.75" customHeight="1" x14ac:dyDescent="0.3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ht="12.75" customHeight="1" x14ac:dyDescent="0.3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ht="12.75" customHeight="1" x14ac:dyDescent="0.3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12.75" customHeight="1" x14ac:dyDescent="0.3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ht="12.75" customHeight="1" x14ac:dyDescent="0.3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ht="12.75" customHeight="1" x14ac:dyDescent="0.3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12.75" customHeight="1" x14ac:dyDescent="0.3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12.75" customHeight="1" x14ac:dyDescent="0.3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ht="12.75" customHeight="1" x14ac:dyDescent="0.3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ht="12.75" customHeight="1" x14ac:dyDescent="0.3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ht="12.75" customHeight="1" x14ac:dyDescent="0.3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ht="12.75" customHeight="1" x14ac:dyDescent="0.3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ht="12.75" customHeight="1" x14ac:dyDescent="0.3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ht="12.75" customHeight="1" x14ac:dyDescent="0.3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ht="12.75" customHeight="1" x14ac:dyDescent="0.3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ht="12.75" customHeight="1" x14ac:dyDescent="0.3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12.75" customHeight="1" x14ac:dyDescent="0.3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ht="12.75" customHeight="1" x14ac:dyDescent="0.3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12.75" customHeight="1" x14ac:dyDescent="0.3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ht="12.75" customHeight="1" x14ac:dyDescent="0.3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ht="12.75" customHeight="1" x14ac:dyDescent="0.3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ht="12.75" customHeight="1" x14ac:dyDescent="0.3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ht="12.75" customHeight="1" x14ac:dyDescent="0.3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ht="12.75" customHeight="1" x14ac:dyDescent="0.3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ht="12.75" customHeight="1" x14ac:dyDescent="0.3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ht="12.75" customHeight="1" x14ac:dyDescent="0.3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ht="12.75" customHeight="1" x14ac:dyDescent="0.3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ht="12.75" customHeight="1" x14ac:dyDescent="0.3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ht="12.75" customHeight="1" x14ac:dyDescent="0.3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ht="12.75" customHeight="1" x14ac:dyDescent="0.3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12.75" customHeight="1" x14ac:dyDescent="0.3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ht="12.75" customHeight="1" x14ac:dyDescent="0.3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ht="12.75" customHeight="1" x14ac:dyDescent="0.3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ht="12.75" customHeight="1" x14ac:dyDescent="0.3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ht="12.75" customHeight="1" x14ac:dyDescent="0.3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ht="12.75" customHeight="1" x14ac:dyDescent="0.3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ht="12.75" customHeight="1" x14ac:dyDescent="0.3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ht="12.75" customHeight="1" x14ac:dyDescent="0.3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ht="12.75" customHeight="1" x14ac:dyDescent="0.3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ht="12.75" customHeight="1" x14ac:dyDescent="0.3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 ht="12.75" customHeight="1" x14ac:dyDescent="0.3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22" ht="12.75" customHeight="1" x14ac:dyDescent="0.3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 ht="12.75" customHeight="1" x14ac:dyDescent="0.3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1:22" ht="12.75" customHeight="1" x14ac:dyDescent="0.3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22" ht="12.75" customHeight="1" x14ac:dyDescent="0.3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1:22" ht="12.75" customHeight="1" x14ac:dyDescent="0.3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1:22" ht="12.75" customHeight="1" x14ac:dyDescent="0.3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1:22" ht="12.75" customHeight="1" x14ac:dyDescent="0.3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1:22" ht="12.75" customHeight="1" x14ac:dyDescent="0.3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1:22" ht="12.75" customHeight="1" x14ac:dyDescent="0.3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1:22" ht="12.75" customHeight="1" x14ac:dyDescent="0.3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1:22" ht="12.75" customHeight="1" x14ac:dyDescent="0.3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1:22" ht="12.75" customHeight="1" x14ac:dyDescent="0.3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1:22" ht="12.75" customHeight="1" x14ac:dyDescent="0.3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1:22" ht="12.75" customHeight="1" x14ac:dyDescent="0.3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1:22" ht="12.75" customHeight="1" x14ac:dyDescent="0.3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1:22" ht="12.75" customHeight="1" x14ac:dyDescent="0.3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1:22" ht="12.75" customHeight="1" x14ac:dyDescent="0.3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1:22" ht="12.75" customHeight="1" x14ac:dyDescent="0.3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1:22" ht="12.75" customHeight="1" x14ac:dyDescent="0.3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1:22" ht="12.75" customHeight="1" x14ac:dyDescent="0.3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1:22" ht="12.75" customHeight="1" x14ac:dyDescent="0.3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1:22" ht="12.75" customHeight="1" x14ac:dyDescent="0.3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1:22" ht="12.75" customHeight="1" x14ac:dyDescent="0.3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1:22" ht="12.75" customHeight="1" x14ac:dyDescent="0.3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1:22" ht="12.75" customHeight="1" x14ac:dyDescent="0.3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 ht="12.75" customHeight="1" x14ac:dyDescent="0.3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1:22" ht="12.75" customHeight="1" x14ac:dyDescent="0.3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1:22" ht="12.75" customHeight="1" x14ac:dyDescent="0.3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 ht="12.75" customHeight="1" x14ac:dyDescent="0.3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1:22" ht="12.75" customHeight="1" x14ac:dyDescent="0.3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1:22" ht="12.75" customHeight="1" x14ac:dyDescent="0.3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1:22" ht="12.75" customHeight="1" x14ac:dyDescent="0.3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1:22" ht="12.75" customHeight="1" x14ac:dyDescent="0.3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1:22" ht="12.75" customHeight="1" x14ac:dyDescent="0.3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1:22" ht="12.75" customHeight="1" x14ac:dyDescent="0.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1:22" ht="12.75" customHeight="1" x14ac:dyDescent="0.3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1:22" ht="12.75" customHeight="1" x14ac:dyDescent="0.3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1:22" ht="12.75" customHeight="1" x14ac:dyDescent="0.3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1:22" ht="12.75" customHeight="1" x14ac:dyDescent="0.3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1:22" ht="12.75" customHeight="1" x14ac:dyDescent="0.3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1:22" ht="12.75" customHeight="1" x14ac:dyDescent="0.3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1:22" ht="12.75" customHeight="1" x14ac:dyDescent="0.3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1:22" ht="12.75" customHeight="1" x14ac:dyDescent="0.3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1:22" ht="12.75" customHeight="1" x14ac:dyDescent="0.3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1:22" ht="12.75" customHeight="1" x14ac:dyDescent="0.3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1:22" ht="12.75" customHeight="1" x14ac:dyDescent="0.3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1:22" ht="12.75" customHeight="1" x14ac:dyDescent="0.3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1:22" ht="12.75" customHeight="1" x14ac:dyDescent="0.3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22" ht="12.75" customHeight="1" x14ac:dyDescent="0.3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22" ht="12.75" customHeight="1" x14ac:dyDescent="0.3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22" ht="12.75" customHeight="1" x14ac:dyDescent="0.3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22" ht="12.75" customHeight="1" x14ac:dyDescent="0.3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22" ht="12.75" customHeight="1" x14ac:dyDescent="0.3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22" ht="12.75" customHeight="1" x14ac:dyDescent="0.3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22" ht="12.75" customHeight="1" x14ac:dyDescent="0.3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22" ht="12.75" customHeight="1" x14ac:dyDescent="0.3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22" ht="12.75" customHeight="1" x14ac:dyDescent="0.3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22" ht="12.75" customHeight="1" x14ac:dyDescent="0.3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1:22" ht="12.75" customHeight="1" x14ac:dyDescent="0.3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1:22" ht="12.75" customHeight="1" x14ac:dyDescent="0.3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1:22" ht="12.75" customHeight="1" x14ac:dyDescent="0.3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1:22" ht="12.75" customHeight="1" x14ac:dyDescent="0.3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1:22" ht="12.75" customHeight="1" x14ac:dyDescent="0.3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1:22" ht="12.75" customHeight="1" x14ac:dyDescent="0.3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1:22" ht="12.75" customHeight="1" x14ac:dyDescent="0.3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1:22" ht="12.75" customHeight="1" x14ac:dyDescent="0.3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2.75" customHeight="1" x14ac:dyDescent="0.3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2.75" customHeight="1" x14ac:dyDescent="0.3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2.75" customHeight="1" x14ac:dyDescent="0.3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2.75" customHeight="1" x14ac:dyDescent="0.3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2.75" customHeight="1" x14ac:dyDescent="0.3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ht="12.75" customHeight="1" x14ac:dyDescent="0.3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</row>
    <row r="173" spans="1:22" ht="12.75" customHeight="1" x14ac:dyDescent="0.3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1:22" ht="12.75" customHeight="1" x14ac:dyDescent="0.3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</row>
    <row r="175" spans="1:22" ht="12.75" customHeight="1" x14ac:dyDescent="0.3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</row>
    <row r="176" spans="1:22" ht="12.75" customHeight="1" x14ac:dyDescent="0.3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spans="1:22" ht="12.75" customHeight="1" x14ac:dyDescent="0.3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spans="1:22" ht="12.75" customHeight="1" x14ac:dyDescent="0.3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spans="1:22" ht="12.75" customHeight="1" x14ac:dyDescent="0.3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1:22" ht="12.75" customHeight="1" x14ac:dyDescent="0.3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</row>
    <row r="181" spans="1:22" ht="12.75" customHeight="1" x14ac:dyDescent="0.3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</row>
    <row r="182" spans="1:22" ht="12.75" customHeight="1" x14ac:dyDescent="0.3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</row>
    <row r="183" spans="1:22" ht="12.75" customHeight="1" x14ac:dyDescent="0.3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</row>
    <row r="184" spans="1:22" ht="12.75" customHeight="1" x14ac:dyDescent="0.3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</row>
    <row r="185" spans="1:22" ht="12.75" customHeight="1" x14ac:dyDescent="0.3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1:22" ht="12.75" customHeight="1" x14ac:dyDescent="0.3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</row>
    <row r="187" spans="1:22" ht="12.75" customHeight="1" x14ac:dyDescent="0.3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</row>
    <row r="188" spans="1:22" ht="12.75" customHeight="1" x14ac:dyDescent="0.3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</row>
    <row r="189" spans="1:22" ht="12.75" customHeight="1" x14ac:dyDescent="0.3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 spans="1:22" ht="12.75" customHeight="1" x14ac:dyDescent="0.3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 spans="1:22" ht="12.75" customHeight="1" x14ac:dyDescent="0.3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</row>
    <row r="192" spans="1:22" ht="12.75" customHeight="1" x14ac:dyDescent="0.3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spans="1:22" ht="12.75" customHeight="1" x14ac:dyDescent="0.3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spans="1:22" ht="12.75" customHeight="1" x14ac:dyDescent="0.3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spans="1:22" ht="12.75" customHeight="1" x14ac:dyDescent="0.3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6" spans="1:22" ht="12.75" customHeight="1" x14ac:dyDescent="0.3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spans="1:22" ht="12.75" customHeight="1" x14ac:dyDescent="0.3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1:22" ht="12.75" customHeight="1" x14ac:dyDescent="0.3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</row>
    <row r="199" spans="1:22" ht="12.75" customHeight="1" x14ac:dyDescent="0.3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spans="1:22" ht="12.75" customHeight="1" x14ac:dyDescent="0.3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</row>
    <row r="201" spans="1:22" ht="12.75" customHeight="1" x14ac:dyDescent="0.3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spans="1:22" ht="12.75" customHeight="1" x14ac:dyDescent="0.3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</row>
    <row r="203" spans="1:22" ht="12.75" customHeight="1" x14ac:dyDescent="0.3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spans="1:22" ht="12.75" customHeight="1" x14ac:dyDescent="0.3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 spans="1:22" ht="12.75" customHeight="1" x14ac:dyDescent="0.3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spans="1:22" ht="12.75" customHeight="1" x14ac:dyDescent="0.3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</row>
    <row r="207" spans="1:22" ht="12.75" customHeight="1" x14ac:dyDescent="0.3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 spans="1:22" ht="12.75" customHeight="1" x14ac:dyDescent="0.3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 spans="1:22" ht="12.75" customHeight="1" x14ac:dyDescent="0.3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1:22" ht="12.75" customHeight="1" x14ac:dyDescent="0.3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spans="1:22" ht="12.75" customHeight="1" x14ac:dyDescent="0.3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spans="1:22" ht="12.75" customHeight="1" x14ac:dyDescent="0.3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spans="1:22" ht="12.75" customHeight="1" x14ac:dyDescent="0.3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 spans="1:22" ht="12.75" customHeight="1" x14ac:dyDescent="0.3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spans="1:22" ht="12.75" customHeight="1" x14ac:dyDescent="0.3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</row>
    <row r="216" spans="1:22" ht="12.75" customHeight="1" x14ac:dyDescent="0.3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</row>
    <row r="217" spans="1:22" ht="12.75" customHeight="1" x14ac:dyDescent="0.3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</row>
    <row r="218" spans="1:22" ht="12.75" customHeight="1" x14ac:dyDescent="0.3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</row>
    <row r="219" spans="1:22" ht="12.75" customHeight="1" x14ac:dyDescent="0.3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</row>
    <row r="220" spans="1:22" ht="12.75" customHeight="1" x14ac:dyDescent="0.3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</row>
    <row r="221" spans="1:22" ht="12.75" customHeight="1" x14ac:dyDescent="0.3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spans="1:22" ht="12.75" customHeight="1" x14ac:dyDescent="0.3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</row>
    <row r="223" spans="1:22" ht="12.75" customHeight="1" x14ac:dyDescent="0.3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</row>
    <row r="224" spans="1:22" ht="12.75" customHeight="1" x14ac:dyDescent="0.3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</row>
    <row r="225" spans="1:22" ht="12.75" customHeight="1" x14ac:dyDescent="0.3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</row>
    <row r="226" spans="1:22" ht="12.75" customHeight="1" x14ac:dyDescent="0.3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</row>
    <row r="227" spans="1:22" ht="15.75" customHeight="1" x14ac:dyDescent="0.35"/>
    <row r="228" spans="1:22" ht="15.75" customHeight="1" x14ac:dyDescent="0.35"/>
    <row r="229" spans="1:22" ht="15.75" customHeight="1" x14ac:dyDescent="0.35"/>
    <row r="230" spans="1:22" ht="15.75" customHeight="1" x14ac:dyDescent="0.35"/>
    <row r="231" spans="1:22" ht="15.75" customHeight="1" x14ac:dyDescent="0.35"/>
    <row r="232" spans="1:22" ht="15.75" customHeight="1" x14ac:dyDescent="0.35"/>
    <row r="233" spans="1:22" ht="15.75" customHeight="1" x14ac:dyDescent="0.35"/>
    <row r="234" spans="1:22" ht="15.75" customHeight="1" x14ac:dyDescent="0.35"/>
    <row r="235" spans="1:22" ht="15.75" customHeight="1" x14ac:dyDescent="0.35"/>
    <row r="236" spans="1:22" ht="15.75" customHeight="1" x14ac:dyDescent="0.35"/>
    <row r="237" spans="1:22" ht="15.75" customHeight="1" x14ac:dyDescent="0.35"/>
    <row r="238" spans="1:22" ht="15.75" customHeight="1" x14ac:dyDescent="0.35"/>
    <row r="239" spans="1:22" ht="15.75" customHeight="1" x14ac:dyDescent="0.35"/>
    <row r="240" spans="1:22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mergeCells count="4">
    <mergeCell ref="A1:F2"/>
    <mergeCell ref="A3:A4"/>
    <mergeCell ref="A26:B26"/>
    <mergeCell ref="C26:F26"/>
  </mergeCells>
  <pageMargins left="0.81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 ANALÍTICO DEL ACTIVO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</dc:creator>
  <cp:lastModifiedBy>Yeni</cp:lastModifiedBy>
  <dcterms:created xsi:type="dcterms:W3CDTF">2022-10-19T20:36:33Z</dcterms:created>
  <dcterms:modified xsi:type="dcterms:W3CDTF">2022-10-19T20:36:49Z</dcterms:modified>
</cp:coreProperties>
</file>