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ni\Downloads\CONAC\ESTADOS FINANCIEROS\"/>
    </mc:Choice>
  </mc:AlternateContent>
  <xr:revisionPtr revIDLastSave="0" documentId="8_{03250E87-52D6-4DF7-8603-D3CE1A6B00F3}" xr6:coauthVersionLast="47" xr6:coauthVersionMax="47" xr10:uidLastSave="{00000000-0000-0000-0000-000000000000}"/>
  <bookViews>
    <workbookView xWindow="-110" yWindow="-110" windowWidth="19420" windowHeight="11020" xr2:uid="{BAF4E9D9-05D6-4D7E-8501-3F9DF1FFD44D}"/>
  </bookViews>
  <sheets>
    <sheet name="ESTADO DE SITUACIÓN FINAN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8" i="1" l="1"/>
  <c r="E33" i="1" s="1"/>
  <c r="F33" i="1"/>
  <c r="F29" i="1"/>
  <c r="F43" i="1" s="1"/>
  <c r="E29" i="1"/>
  <c r="C28" i="1"/>
  <c r="C26" i="1"/>
  <c r="B26" i="1"/>
  <c r="F23" i="1"/>
  <c r="E23" i="1"/>
  <c r="F14" i="1"/>
  <c r="F25" i="1" s="1"/>
  <c r="F44" i="1" s="1"/>
  <c r="C13" i="1"/>
  <c r="B6" i="1"/>
  <c r="B13" i="1" s="1"/>
  <c r="B28" i="1" s="1"/>
  <c r="E5" i="1"/>
  <c r="E14" i="1" s="1"/>
  <c r="E25" i="1" s="1"/>
  <c r="F2" i="1"/>
  <c r="E2" i="1"/>
  <c r="E43" i="1" l="1"/>
  <c r="E44" i="1"/>
</calcChain>
</file>

<file path=xl/sharedStrings.xml><?xml version="1.0" encoding="utf-8"?>
<sst xmlns="http://schemas.openxmlformats.org/spreadsheetml/2006/main" count="64" uniqueCount="63">
  <si>
    <t xml:space="preserve">3° Informe Trimestral de Avance de Gestión 2022
Gobierno del Estado de Oaxaca
Estado de Situación Financiera Consolidado
Al  30 de septiembre de 2022 y 2021
 (Pesos)
</t>
  </si>
  <si>
    <t>Concepto</t>
  </si>
  <si>
    <t>ACTIVO</t>
  </si>
  <si>
    <t>PASIVO</t>
  </si>
  <si>
    <t>Activo Circulante</t>
  </si>
  <si>
    <t>Pasivo Circulante</t>
  </si>
  <si>
    <r>
      <rPr>
        <sz val="5"/>
        <color theme="1"/>
        <rFont val="Univia Pro Book"/>
        <family val="3"/>
      </rPr>
      <t>Efectivo y Equivalentes</t>
    </r>
    <r>
      <rPr>
        <b/>
        <sz val="5"/>
        <color theme="1"/>
        <rFont val="Univia Pro Book"/>
        <family val="3"/>
      </rPr>
      <t xml:space="preserve"> </t>
    </r>
  </si>
  <si>
    <t xml:space="preserve">Cuentas por Pagar a Corto Plazo </t>
  </si>
  <si>
    <r>
      <rPr>
        <sz val="5"/>
        <color theme="1"/>
        <rFont val="Univia Pro Book"/>
        <family val="3"/>
      </rPr>
      <t>Derechos a Recibir Efectivo o Equivalentes</t>
    </r>
    <r>
      <rPr>
        <b/>
        <sz val="5"/>
        <color theme="1"/>
        <rFont val="Univia Pro Book"/>
        <family val="3"/>
      </rPr>
      <t xml:space="preserve">  </t>
    </r>
  </si>
  <si>
    <t>Documentos por Pagar a Corto Plazo</t>
  </si>
  <si>
    <t xml:space="preserve">Derechos a Recibir Bienes o Servicios 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</si>
  <si>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</si>
  <si>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</si>
  <si>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</si>
  <si>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</si>
  <si>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</si>
  <si>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</si>
  <si>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</si>
  <si>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</si>
  <si>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</si>
  <si>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 xml:space="preserve">Otros Pasivos a Corto Plazo  </t>
  </si>
  <si>
    <t>Total de  Activos  Circulantes</t>
  </si>
  <si>
    <t>Total de Pasivos Circulantes</t>
  </si>
  <si>
    <t>Activo No Circulante</t>
  </si>
  <si>
    <t>Pasivo No Circulante</t>
  </si>
  <si>
    <t xml:space="preserve">Inversiones Financieras a Largo Plazo </t>
  </si>
  <si>
    <t xml:space="preserve">Cuentas por Pagar a Largo Plazo </t>
  </si>
  <si>
    <t>Derechos a Recibir Efectivo o Equivalentes a Largo Plazo</t>
  </si>
  <si>
    <t>Documentos por Pagar a Largo Plazo</t>
  </si>
  <si>
    <t>Bienes Inmuebles, Infraestructura y Construcciones en Proceso</t>
  </si>
  <si>
    <r>
      <rPr>
        <sz val="5"/>
        <color theme="1"/>
        <rFont val="Univia Pro Book"/>
        <family val="3"/>
      </rPr>
      <t>Deuda Pública a Largo Plazo</t>
    </r>
    <r>
      <rPr>
        <b/>
        <sz val="5"/>
        <color theme="1"/>
        <rFont val="Univia Pro Book"/>
        <family val="3"/>
      </rPr>
      <t xml:space="preserve">  </t>
    </r>
  </si>
  <si>
    <t xml:space="preserve">Bienes Muebles </t>
  </si>
  <si>
    <t>Pasivos Diferidos a Largo Plazo</t>
  </si>
  <si>
    <r>
      <rPr>
        <sz val="5"/>
        <color theme="1"/>
        <rFont val="Univia Pro Book"/>
        <family val="3"/>
      </rPr>
      <t>Activos Intangibles</t>
    </r>
    <r>
      <rPr>
        <b/>
        <sz val="5"/>
        <color theme="1"/>
        <rFont val="Univia Pro Book"/>
        <family val="3"/>
      </rPr>
      <t xml:space="preserve"> </t>
    </r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</si>
  <si>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</si>
  <si>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</si>
  <si>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</si>
  <si>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</si>
  <si>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</si>
  <si>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</si>
  <si>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</si>
  <si>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</si>
  <si>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</si>
  <si>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</si>
  <si>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</si>
  <si>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 Patrimonio Contribuido</t>
  </si>
  <si>
    <t>Aportaciones</t>
  </si>
  <si>
    <t>Donaciones de Capital</t>
  </si>
  <si>
    <t>Actualización de la Hacienda Pública / Patrimonio</t>
  </si>
  <si>
    <t>Hacienda Pública/ Patrimonio Generado</t>
  </si>
  <si>
    <t xml:space="preserve">Resultados del Ejercicio (Ahorro / Desahorro)  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</si>
  <si>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</si>
  <si>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</si>
  <si>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</si>
  <si>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</si>
  <si>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
 Publica/ Patrimonio</t>
  </si>
  <si>
    <t>Resultado por Posición Monetaria</t>
  </si>
  <si>
    <t>Resultado por Tenencia de Activos no Monetarios</t>
  </si>
  <si>
    <t xml:space="preserve">Total Hacienda Pública/ Patrimonio  </t>
  </si>
  <si>
    <t>Total del Pasivo y Hacienda Pública / Patrimonio</t>
  </si>
  <si>
    <t>Bajo protesta de decir verdad declaramos que los Estados Financieros y sus Notas son razonablemente correctos y responsabilidad del emisor.</t>
  </si>
  <si>
    <t xml:space="preserve">
LIC. JORGE ANTONIO HIDALGO TIRADO 
SECRETARIO DE FINANZAS</t>
  </si>
  <si>
    <t xml:space="preserve">
C.P. VÍCTOR MANUEL HUITRÓN GUTIÉRREZ
DIRECTOR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</si>
</sst>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\-#,##0\ "/>
    <numFmt numFmtId="165" formatCode="_-* #,##0.00_-;\-* #,##0.00_-;_-* &quot;-&quot;??_-;_-@"/>
  </numFmts>
  <fonts count="12" x14ac:knownFonts="1">
    <font>
      <sz val="11"/>
      <color theme="1"/>
      <name val="Calibri"/>
      <scheme val="minor"/>
    </font>
    <font>
      <b/>
      <sz val="5"/>
      <color theme="1"/>
      <name val="Univia Pro Book"/>
      <family val="3"/>
    </font>
    <font>
      <sz val="11"/>
      <name val="Calibri"/>
      <family val="2"/>
    </font>
    <font>
      <sz val="5"/>
      <color theme="1"/>
      <name val="Calibri"/>
      <family val="2"/>
    </font>
    <font>
      <b/>
      <sz val="5"/>
      <color theme="1"/>
      <name val="Arial"/>
      <family val="2"/>
    </font>
    <font>
      <b/>
      <sz val="10"/>
      <color rgb="FF000000"/>
      <name val="Univia Pro Book"/>
      <family val="3"/>
    </font>
    <font>
      <b/>
      <i/>
      <sz val="5"/>
      <color theme="1"/>
      <name val="Univia Pro Book"/>
      <family val="3"/>
    </font>
    <font>
      <b/>
      <sz val="5"/>
      <color rgb="FF000000"/>
      <name val="Univia Pro Book"/>
      <family val="3"/>
    </font>
    <font>
      <sz val="5"/>
      <color theme="1"/>
      <name val="Univia Pro Book"/>
      <family val="3"/>
    </font>
    <font>
      <sz val="5"/>
      <color rgb="FF000000"/>
      <name val="Univia Pro Book"/>
      <family val="3"/>
    </font>
    <font>
      <sz val="5"/>
      <color theme="1"/>
      <name val="Arial"/>
      <family val="2"/>
    </font>
    <font>
      <sz val="6"/>
      <color theme="1"/>
      <name val="Univia Pro Book"/>
      <family val="3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164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3" fontId="5" fillId="0" borderId="6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64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left" vertical="center"/>
    </xf>
    <xf numFmtId="3" fontId="7" fillId="0" borderId="6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3" fontId="9" fillId="0" borderId="0" xfId="0" applyNumberFormat="1" applyFont="1" applyAlignment="1">
      <alignment horizontal="right" vertical="center" shrinkToFit="1"/>
    </xf>
    <xf numFmtId="0" fontId="8" fillId="0" borderId="0" xfId="0" applyFont="1" applyAlignment="1">
      <alignment horizontal="left" vertical="center"/>
    </xf>
    <xf numFmtId="3" fontId="9" fillId="0" borderId="6" xfId="0" applyNumberFormat="1" applyFont="1" applyBorder="1" applyAlignment="1">
      <alignment horizontal="right" vertical="center" shrinkToFit="1"/>
    </xf>
    <xf numFmtId="0" fontId="10" fillId="0" borderId="0" xfId="0" applyFont="1"/>
    <xf numFmtId="0" fontId="9" fillId="0" borderId="5" xfId="0" applyFont="1" applyBorder="1" applyAlignment="1">
      <alignment horizontal="left" vertical="center"/>
    </xf>
    <xf numFmtId="3" fontId="9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 shrinkToFit="1"/>
    </xf>
    <xf numFmtId="0" fontId="7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3" fontId="7" fillId="0" borderId="6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horizontal="left" vertical="center"/>
    </xf>
    <xf numFmtId="3" fontId="9" fillId="0" borderId="6" xfId="0" applyNumberFormat="1" applyFont="1" applyBorder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9" fillId="0" borderId="0" xfId="0" applyNumberFormat="1" applyFont="1" applyAlignment="1">
      <alignment horizontal="right" vertical="center"/>
    </xf>
    <xf numFmtId="0" fontId="9" fillId="0" borderId="5" xfId="0" applyFont="1" applyBorder="1" applyAlignment="1">
      <alignment horizontal="left"/>
    </xf>
    <xf numFmtId="1" fontId="9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3" fontId="7" fillId="0" borderId="0" xfId="0" applyNumberFormat="1" applyFont="1" applyAlignment="1">
      <alignment horizontal="right" shrinkToFit="1"/>
    </xf>
    <xf numFmtId="3" fontId="7" fillId="0" borderId="6" xfId="0" applyNumberFormat="1" applyFont="1" applyBorder="1" applyAlignment="1">
      <alignment horizontal="right" shrinkToFi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3" fontId="9" fillId="0" borderId="0" xfId="0" applyNumberFormat="1" applyFont="1" applyAlignment="1">
      <alignment horizontal="right" shrinkToFit="1"/>
    </xf>
    <xf numFmtId="3" fontId="9" fillId="0" borderId="6" xfId="0" applyNumberFormat="1" applyFont="1" applyBorder="1" applyAlignment="1">
      <alignment horizontal="right" shrinkToFit="1"/>
    </xf>
    <xf numFmtId="0" fontId="7" fillId="0" borderId="5" xfId="0" applyFont="1" applyBorder="1" applyAlignment="1">
      <alignment horizontal="left"/>
    </xf>
    <xf numFmtId="1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7" xfId="0" applyFont="1" applyBorder="1" applyAlignment="1">
      <alignment horizontal="left"/>
    </xf>
    <xf numFmtId="1" fontId="7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3" fontId="7" fillId="0" borderId="1" xfId="0" applyNumberFormat="1" applyFont="1" applyBorder="1" applyAlignment="1">
      <alignment horizontal="right" shrinkToFit="1"/>
    </xf>
    <xf numFmtId="3" fontId="7" fillId="0" borderId="8" xfId="0" applyNumberFormat="1" applyFont="1" applyBorder="1" applyAlignment="1">
      <alignment horizontal="right" shrinkToFit="1"/>
    </xf>
    <xf numFmtId="0" fontId="8" fillId="0" borderId="0" xfId="0" applyFont="1" applyAlignment="1">
      <alignment vertical="top"/>
    </xf>
    <xf numFmtId="165" fontId="11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 wrapText="1"/>
    </xf>
    <xf numFmtId="0" fontId="0" fillId="0" borderId="0" xfId="0"/>
    <xf numFmtId="0" fontId="8" fillId="0" borderId="0" xfId="0" applyFont="1"/>
    <xf numFmtId="3" fontId="8" fillId="0" borderId="0" xfId="0" applyNumberFormat="1" applyFont="1"/>
    <xf numFmtId="3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304800</xdr:colOff>
      <xdr:row>0</xdr:row>
      <xdr:rowOff>95250</xdr:rowOff>
    </xdr:from>
    <xdr:ext cx="885825" cy="447675"/>
    <xdr:pic>
      <xdr:nvPicPr>
        <xdr:cNvPr id="2" name="image1.png" descr="finanzas">
          <a:extLst>
            <a:ext uri="{FF2B5EF4-FFF2-40B4-BE49-F238E27FC236}">
              <a16:creationId xmlns:a16="http://schemas.microsoft.com/office/drawing/2014/main" id="{4631A56B-5188-49F8-B2C2-5CCA4FA4625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66000" y="95250"/>
          <a:ext cx="885825" cy="4476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C215D-DDEB-4D66-941B-604A0C4F660B}">
  <sheetPr>
    <tabColor rgb="FF00B050"/>
  </sheetPr>
  <dimension ref="A1:U1000"/>
  <sheetViews>
    <sheetView tabSelected="1" zoomScale="130" zoomScaleNormal="130" workbookViewId="0">
      <selection activeCell="A21" sqref="A21"/>
    </sheetView>
  </sheetViews>
  <sheetFormatPr baseColWidth="10" defaultColWidth="14.453125" defaultRowHeight="15" customHeight="1" x14ac:dyDescent="0.35"/>
  <cols>
    <col min="1" max="1" width="41.54296875" customWidth="1"/>
    <col min="2" max="2" width="10.54296875" customWidth="1"/>
    <col min="3" max="3" width="10.81640625" customWidth="1"/>
    <col min="4" max="4" width="38.1796875" customWidth="1"/>
    <col min="5" max="6" width="10.54296875" customWidth="1"/>
    <col min="7" max="21" width="11.54296875" customWidth="1"/>
  </cols>
  <sheetData>
    <row r="1" spans="1:21" ht="47.25" customHeight="1" x14ac:dyDescent="0.3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8.25" customHeight="1" x14ac:dyDescent="0.35">
      <c r="A2" s="4" t="s">
        <v>1</v>
      </c>
      <c r="B2" s="5">
        <v>2022</v>
      </c>
      <c r="C2" s="5">
        <v>2021</v>
      </c>
      <c r="D2" s="5" t="s">
        <v>1</v>
      </c>
      <c r="E2" s="5">
        <f t="shared" ref="E2:F2" si="0">B2</f>
        <v>2022</v>
      </c>
      <c r="F2" s="6">
        <f t="shared" si="0"/>
        <v>2021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9" customHeight="1" x14ac:dyDescent="0.35">
      <c r="A3" s="7" t="s">
        <v>2</v>
      </c>
      <c r="B3" s="8"/>
      <c r="C3" s="8"/>
      <c r="D3" s="9" t="s">
        <v>3</v>
      </c>
      <c r="E3" s="10"/>
      <c r="F3" s="1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9" customHeight="1" x14ac:dyDescent="0.35">
      <c r="A4" s="12" t="s">
        <v>4</v>
      </c>
      <c r="B4" s="13"/>
      <c r="C4" s="13"/>
      <c r="D4" s="14" t="s">
        <v>5</v>
      </c>
      <c r="E4" s="15"/>
      <c r="F4" s="16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9" customHeight="1" x14ac:dyDescent="0.35">
      <c r="A5" s="17" t="s">
        <v>6</v>
      </c>
      <c r="B5" s="18">
        <v>5532323022</v>
      </c>
      <c r="C5" s="18">
        <v>4464707005</v>
      </c>
      <c r="D5" s="19" t="s">
        <v>7</v>
      </c>
      <c r="E5" s="18">
        <f>5830104366-1835387953.24</f>
        <v>3994716412.7600002</v>
      </c>
      <c r="F5" s="20">
        <v>7411115004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9" customHeight="1" x14ac:dyDescent="0.35">
      <c r="A6" s="17" t="s">
        <v>8</v>
      </c>
      <c r="B6" s="18">
        <f>7877005671-1835387953.24</f>
        <v>6041617717.7600002</v>
      </c>
      <c r="C6" s="18">
        <v>9238852837</v>
      </c>
      <c r="D6" s="19" t="s">
        <v>9</v>
      </c>
      <c r="E6" s="18">
        <v>0</v>
      </c>
      <c r="F6" s="20">
        <v>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9" customHeight="1" x14ac:dyDescent="0.35">
      <c r="A7" s="17" t="s">
        <v>10</v>
      </c>
      <c r="B7" s="18">
        <v>236631028</v>
      </c>
      <c r="C7" s="18">
        <v>248111328</v>
      </c>
      <c r="D7" s="19" t="s">
        <v>11</v>
      </c>
      <c r="E7" s="18">
        <v>33437742</v>
      </c>
      <c r="F7" s="20">
        <v>43410173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9" customHeight="1" x14ac:dyDescent="0.35">
      <c r="A8" s="17" t="s">
        <v>12</v>
      </c>
      <c r="B8" s="18">
        <v>0</v>
      </c>
      <c r="C8" s="18">
        <v>0</v>
      </c>
      <c r="D8" s="19" t="s">
        <v>13</v>
      </c>
      <c r="E8" s="18">
        <v>0</v>
      </c>
      <c r="F8" s="20">
        <v>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9" customHeight="1" x14ac:dyDescent="0.35">
      <c r="A9" s="17" t="s">
        <v>14</v>
      </c>
      <c r="B9" s="18">
        <v>0</v>
      </c>
      <c r="C9" s="18">
        <v>0</v>
      </c>
      <c r="D9" s="19" t="s">
        <v>15</v>
      </c>
      <c r="E9" s="18">
        <v>0</v>
      </c>
      <c r="F9" s="20">
        <v>0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9" customHeight="1" x14ac:dyDescent="0.35">
      <c r="A10" s="17" t="s">
        <v>16</v>
      </c>
      <c r="B10" s="18">
        <v>0</v>
      </c>
      <c r="C10" s="18">
        <v>0</v>
      </c>
      <c r="D10" s="19" t="s">
        <v>17</v>
      </c>
      <c r="E10" s="18">
        <v>0</v>
      </c>
      <c r="F10" s="20">
        <v>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9" customHeight="1" x14ac:dyDescent="0.35">
      <c r="A11" s="17" t="s">
        <v>18</v>
      </c>
      <c r="B11" s="18">
        <v>0</v>
      </c>
      <c r="C11" s="18">
        <v>0</v>
      </c>
      <c r="D11" s="19" t="s">
        <v>19</v>
      </c>
      <c r="E11" s="18">
        <v>0</v>
      </c>
      <c r="F11" s="20">
        <v>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9" customHeight="1" x14ac:dyDescent="0.35">
      <c r="A12" s="22"/>
      <c r="B12" s="23"/>
      <c r="C12" s="23"/>
      <c r="D12" s="19" t="s">
        <v>20</v>
      </c>
      <c r="E12" s="18">
        <v>179774340</v>
      </c>
      <c r="F12" s="20">
        <v>354893945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9" customHeight="1" x14ac:dyDescent="0.35">
      <c r="A13" s="12" t="s">
        <v>21</v>
      </c>
      <c r="B13" s="24">
        <f>SUM(B5:B11)+1</f>
        <v>11810571768.76</v>
      </c>
      <c r="C13" s="24">
        <f>SUM(C5:C11)</f>
        <v>13951671170</v>
      </c>
      <c r="D13" s="25"/>
      <c r="E13" s="26"/>
      <c r="F13" s="27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9" customHeight="1" x14ac:dyDescent="0.35">
      <c r="A14" s="28"/>
      <c r="B14" s="26"/>
      <c r="C14" s="26"/>
      <c r="D14" s="14" t="s">
        <v>22</v>
      </c>
      <c r="E14" s="24">
        <f>SUM(E5:E12)-1</f>
        <v>4207928493.7600002</v>
      </c>
      <c r="F14" s="29">
        <f>SUM(F5:F12)-1</f>
        <v>7809419121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9" customHeight="1" x14ac:dyDescent="0.35">
      <c r="A15" s="12" t="s">
        <v>23</v>
      </c>
      <c r="B15" s="26"/>
      <c r="C15" s="26"/>
      <c r="D15" s="14" t="s">
        <v>24</v>
      </c>
      <c r="E15" s="26"/>
      <c r="F15" s="27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9" customHeight="1" x14ac:dyDescent="0.35">
      <c r="A16" s="17" t="s">
        <v>25</v>
      </c>
      <c r="B16" s="18">
        <v>651066726</v>
      </c>
      <c r="C16" s="18">
        <v>742031271</v>
      </c>
      <c r="D16" s="19" t="s">
        <v>26</v>
      </c>
      <c r="E16" s="18">
        <v>0</v>
      </c>
      <c r="F16" s="20">
        <v>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ht="9" customHeight="1" x14ac:dyDescent="0.35">
      <c r="A17" s="17" t="s">
        <v>27</v>
      </c>
      <c r="B17" s="18">
        <v>24169</v>
      </c>
      <c r="C17" s="18">
        <v>24169</v>
      </c>
      <c r="D17" s="19" t="s">
        <v>28</v>
      </c>
      <c r="E17" s="18">
        <v>0</v>
      </c>
      <c r="F17" s="20">
        <v>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ht="9" customHeight="1" x14ac:dyDescent="0.35">
      <c r="A18" s="17" t="s">
        <v>29</v>
      </c>
      <c r="B18" s="18">
        <v>16178314174</v>
      </c>
      <c r="C18" s="18">
        <v>14812776100</v>
      </c>
      <c r="D18" s="19" t="s">
        <v>30</v>
      </c>
      <c r="E18" s="18">
        <v>15431872678</v>
      </c>
      <c r="F18" s="20">
        <v>14352547023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ht="9" customHeight="1" x14ac:dyDescent="0.35">
      <c r="A19" s="17" t="s">
        <v>31</v>
      </c>
      <c r="B19" s="18">
        <v>3059838570</v>
      </c>
      <c r="C19" s="18">
        <v>3209685598</v>
      </c>
      <c r="D19" s="19" t="s">
        <v>32</v>
      </c>
      <c r="E19" s="18">
        <v>0</v>
      </c>
      <c r="F19" s="20">
        <v>0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ht="9" customHeight="1" x14ac:dyDescent="0.35">
      <c r="A20" s="17" t="s">
        <v>33</v>
      </c>
      <c r="B20" s="18">
        <v>222351734</v>
      </c>
      <c r="C20" s="18">
        <v>210632596</v>
      </c>
      <c r="D20" s="19" t="s">
        <v>34</v>
      </c>
      <c r="E20" s="18">
        <v>19869349</v>
      </c>
      <c r="F20" s="20">
        <v>19521732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ht="9" customHeight="1" x14ac:dyDescent="0.35">
      <c r="A21" s="17" t="s">
        <v>35</v>
      </c>
      <c r="B21" s="18">
        <v>-1337249363</v>
      </c>
      <c r="C21" s="18">
        <v>-1177162523</v>
      </c>
      <c r="D21" s="19" t="s">
        <v>36</v>
      </c>
      <c r="E21" s="18">
        <v>0</v>
      </c>
      <c r="F21" s="20">
        <v>44291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ht="9" customHeight="1" x14ac:dyDescent="0.35">
      <c r="A22" s="17" t="s">
        <v>37</v>
      </c>
      <c r="B22" s="18">
        <v>0</v>
      </c>
      <c r="C22" s="18">
        <v>0</v>
      </c>
      <c r="D22" s="30"/>
      <c r="E22" s="23"/>
      <c r="F22" s="3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ht="9" customHeight="1" x14ac:dyDescent="0.35">
      <c r="A23" s="17" t="s">
        <v>38</v>
      </c>
      <c r="B23" s="18">
        <v>0</v>
      </c>
      <c r="C23" s="18">
        <v>0</v>
      </c>
      <c r="D23" s="14" t="s">
        <v>39</v>
      </c>
      <c r="E23" s="24">
        <f>SUM(E16:E21)-1</f>
        <v>15451742026</v>
      </c>
      <c r="F23" s="29">
        <f>SUM(F16:F21)</f>
        <v>14372113046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ht="9" customHeight="1" x14ac:dyDescent="0.35">
      <c r="A24" s="17" t="s">
        <v>40</v>
      </c>
      <c r="B24" s="18">
        <v>0</v>
      </c>
      <c r="C24" s="18">
        <v>0</v>
      </c>
      <c r="D24" s="30"/>
      <c r="E24" s="26"/>
      <c r="F24" s="27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ht="9" customHeight="1" x14ac:dyDescent="0.35">
      <c r="A25" s="22"/>
      <c r="B25" s="23"/>
      <c r="C25" s="23"/>
      <c r="D25" s="14" t="s">
        <v>41</v>
      </c>
      <c r="E25" s="24">
        <f>E14+E23</f>
        <v>19659670519.760002</v>
      </c>
      <c r="F25" s="29">
        <f>F14+F23</f>
        <v>22181532167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ht="9" customHeight="1" x14ac:dyDescent="0.35">
      <c r="A26" s="12" t="s">
        <v>42</v>
      </c>
      <c r="B26" s="24">
        <f>SUM(B16:B24)</f>
        <v>18774346010</v>
      </c>
      <c r="C26" s="24">
        <f>SUM(C16:C24)</f>
        <v>17797987211</v>
      </c>
      <c r="D26" s="25"/>
      <c r="E26" s="26"/>
      <c r="F26" s="27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ht="9" customHeight="1" x14ac:dyDescent="0.35">
      <c r="A27" s="22"/>
      <c r="B27" s="23"/>
      <c r="C27" s="23"/>
      <c r="D27" s="9" t="s">
        <v>43</v>
      </c>
      <c r="E27" s="23"/>
      <c r="F27" s="3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ht="9" customHeight="1" x14ac:dyDescent="0.35">
      <c r="A28" s="12" t="s">
        <v>44</v>
      </c>
      <c r="B28" s="24">
        <f>B13+B26</f>
        <v>30584917778.760002</v>
      </c>
      <c r="C28" s="24">
        <f>C13+C26-1</f>
        <v>31749658380</v>
      </c>
      <c r="D28" s="25"/>
      <c r="E28" s="26"/>
      <c r="F28" s="27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ht="9" customHeight="1" x14ac:dyDescent="0.35">
      <c r="A29" s="28"/>
      <c r="B29" s="32"/>
      <c r="C29" s="32"/>
      <c r="D29" s="14" t="s">
        <v>45</v>
      </c>
      <c r="E29" s="24">
        <f t="shared" ref="E29:F29" si="1">E32</f>
        <v>2754858838</v>
      </c>
      <c r="F29" s="29">
        <f t="shared" si="1"/>
        <v>1692919090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ht="9" customHeight="1" x14ac:dyDescent="0.35">
      <c r="A30" s="22"/>
      <c r="B30" s="33"/>
      <c r="C30" s="33"/>
      <c r="D30" s="19" t="s">
        <v>46</v>
      </c>
      <c r="E30" s="18">
        <v>0</v>
      </c>
      <c r="F30" s="20">
        <v>0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ht="9" customHeight="1" x14ac:dyDescent="0.35">
      <c r="A31" s="22"/>
      <c r="B31" s="33"/>
      <c r="C31" s="33"/>
      <c r="D31" s="19" t="s">
        <v>47</v>
      </c>
      <c r="E31" s="18">
        <v>0</v>
      </c>
      <c r="F31" s="20">
        <v>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ht="9" customHeight="1" x14ac:dyDescent="0.35">
      <c r="A32" s="22"/>
      <c r="B32" s="33"/>
      <c r="C32" s="33"/>
      <c r="D32" s="19" t="s">
        <v>48</v>
      </c>
      <c r="E32" s="18">
        <v>2754858838</v>
      </c>
      <c r="F32" s="20">
        <v>1692919090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ht="9" customHeight="1" x14ac:dyDescent="0.35">
      <c r="A33" s="28"/>
      <c r="B33" s="32"/>
      <c r="C33" s="32"/>
      <c r="D33" s="14" t="s">
        <v>49</v>
      </c>
      <c r="E33" s="24">
        <f>SUM(E34:E38)+1</f>
        <v>8170388421</v>
      </c>
      <c r="F33" s="29">
        <f>SUM(F34:F38)</f>
        <v>7875207124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21" ht="9" customHeight="1" x14ac:dyDescent="0.35">
      <c r="A34" s="22"/>
      <c r="B34" s="33"/>
      <c r="C34" s="33"/>
      <c r="D34" s="19" t="s">
        <v>50</v>
      </c>
      <c r="E34" s="18">
        <v>6236006486</v>
      </c>
      <c r="F34" s="20">
        <v>4308758414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 ht="9" customHeight="1" x14ac:dyDescent="0.35">
      <c r="A35" s="22"/>
      <c r="B35" s="33"/>
      <c r="C35" s="33"/>
      <c r="D35" s="19" t="s">
        <v>51</v>
      </c>
      <c r="E35" s="18">
        <v>1932690528</v>
      </c>
      <c r="F35" s="20">
        <v>3564757304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1" ht="9" customHeight="1" x14ac:dyDescent="0.35">
      <c r="A36" s="22"/>
      <c r="B36" s="33"/>
      <c r="C36" s="33"/>
      <c r="D36" s="19" t="s">
        <v>52</v>
      </c>
      <c r="E36" s="18">
        <v>1692364</v>
      </c>
      <c r="F36" s="20">
        <v>1692364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 ht="9" customHeight="1" x14ac:dyDescent="0.35">
      <c r="A37" s="22"/>
      <c r="B37" s="33"/>
      <c r="C37" s="33"/>
      <c r="D37" s="19" t="s">
        <v>53</v>
      </c>
      <c r="E37" s="18">
        <v>0</v>
      </c>
      <c r="F37" s="20">
        <v>0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1:21" ht="9" customHeight="1" x14ac:dyDescent="0.35">
      <c r="A38" s="22"/>
      <c r="B38" s="33"/>
      <c r="C38" s="33"/>
      <c r="D38" s="19" t="s">
        <v>54</v>
      </c>
      <c r="E38" s="18">
        <f>-958</f>
        <v>-958</v>
      </c>
      <c r="F38" s="20">
        <v>-958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 ht="9" customHeight="1" x14ac:dyDescent="0.35">
      <c r="A39" s="34"/>
      <c r="B39" s="35"/>
      <c r="C39" s="35"/>
      <c r="D39" s="36"/>
      <c r="E39" s="37"/>
      <c r="F39" s="38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1:21" ht="15.75" customHeight="1" x14ac:dyDescent="0.35">
      <c r="A40" s="28"/>
      <c r="B40" s="32"/>
      <c r="C40" s="32"/>
      <c r="D40" s="39" t="s">
        <v>55</v>
      </c>
      <c r="E40" s="24"/>
      <c r="F40" s="29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1:21" ht="9" customHeight="1" x14ac:dyDescent="0.35">
      <c r="A41" s="34"/>
      <c r="B41" s="35"/>
      <c r="C41" s="35"/>
      <c r="D41" s="41" t="s">
        <v>56</v>
      </c>
      <c r="E41" s="42">
        <v>0</v>
      </c>
      <c r="F41" s="43">
        <v>0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1:21" ht="7.5" customHeight="1" x14ac:dyDescent="0.35">
      <c r="A42" s="34"/>
      <c r="B42" s="35"/>
      <c r="C42" s="35"/>
      <c r="D42" s="41" t="s">
        <v>57</v>
      </c>
      <c r="E42" s="42">
        <v>0</v>
      </c>
      <c r="F42" s="43">
        <v>0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1:21" ht="9" customHeight="1" x14ac:dyDescent="0.35">
      <c r="A43" s="44"/>
      <c r="B43" s="45"/>
      <c r="C43" s="45"/>
      <c r="D43" s="46" t="s">
        <v>58</v>
      </c>
      <c r="E43" s="37">
        <f t="shared" ref="E43:F43" si="2">E29+E33</f>
        <v>10925247259</v>
      </c>
      <c r="F43" s="38">
        <f t="shared" si="2"/>
        <v>9568126214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1:21" ht="9" customHeight="1" x14ac:dyDescent="0.35">
      <c r="A44" s="47"/>
      <c r="B44" s="48"/>
      <c r="C44" s="48"/>
      <c r="D44" s="49" t="s">
        <v>59</v>
      </c>
      <c r="E44" s="50">
        <f t="shared" ref="E44" si="3">E25+E43+E39</f>
        <v>30584917778.760002</v>
      </c>
      <c r="F44" s="51">
        <f>F25+F43+F39-1</f>
        <v>31749658380</v>
      </c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1:21" ht="9" customHeight="1" x14ac:dyDescent="0.35">
      <c r="A45" s="52" t="s">
        <v>60</v>
      </c>
      <c r="B45" s="52"/>
      <c r="C45" s="52"/>
      <c r="D45" s="52"/>
      <c r="E45" s="53"/>
      <c r="F45" s="53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</row>
    <row r="46" spans="1:21" ht="36" customHeight="1" x14ac:dyDescent="0.35">
      <c r="A46" s="55" t="s">
        <v>61</v>
      </c>
      <c r="B46" s="56"/>
      <c r="C46" s="56"/>
      <c r="D46" s="55" t="s">
        <v>62</v>
      </c>
      <c r="E46" s="56"/>
      <c r="F46" s="56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6.75" customHeight="1" x14ac:dyDescent="0.35">
      <c r="A47" s="57"/>
      <c r="B47" s="57"/>
      <c r="C47" s="57"/>
      <c r="D47" s="57"/>
      <c r="E47" s="57"/>
      <c r="F47" s="57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6.75" customHeight="1" x14ac:dyDescent="0.35">
      <c r="A48" s="57"/>
      <c r="B48" s="57"/>
      <c r="C48" s="57"/>
      <c r="D48" s="57"/>
      <c r="E48" s="57"/>
      <c r="F48" s="58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6.75" customHeight="1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6.75" customHeight="1" x14ac:dyDescent="0.35">
      <c r="A50" s="3"/>
      <c r="B50" s="3"/>
      <c r="C50" s="3"/>
      <c r="D50" s="3"/>
      <c r="E50" s="59"/>
      <c r="F50" s="59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6.75" customHeight="1" x14ac:dyDescent="0.35">
      <c r="A51" s="3"/>
      <c r="B51" s="3"/>
      <c r="C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6.75" customHeight="1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6.75" customHeight="1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6.75" customHeight="1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6.75" customHeight="1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6.75" customHeight="1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6.75" customHeight="1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6.75" customHeight="1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6.75" customHeight="1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6.75" customHeight="1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6.75" customHeight="1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6.75" customHeight="1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6.75" customHeight="1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6.75" customHeight="1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ht="6.75" customHeight="1" x14ac:dyDescent="0.3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ht="6.75" customHeight="1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ht="6.75" customHeight="1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ht="6.75" customHeight="1" x14ac:dyDescent="0.3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6.75" customHeight="1" x14ac:dyDescent="0.3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ht="6.75" customHeight="1" x14ac:dyDescent="0.3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ht="6.75" customHeight="1" x14ac:dyDescent="0.3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ht="6.75" customHeight="1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ht="6.75" customHeight="1" x14ac:dyDescent="0.3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ht="6.75" customHeight="1" x14ac:dyDescent="0.3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ht="6.75" customHeight="1" x14ac:dyDescent="0.3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6.75" customHeight="1" x14ac:dyDescent="0.3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6.75" customHeight="1" x14ac:dyDescent="0.3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ht="6.75" customHeight="1" x14ac:dyDescent="0.3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ht="6.75" customHeight="1" x14ac:dyDescent="0.3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ht="6.75" customHeight="1" x14ac:dyDescent="0.3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ht="6.75" customHeight="1" x14ac:dyDescent="0.3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ht="6.75" customHeight="1" x14ac:dyDescent="0.3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ht="6.75" customHeight="1" x14ac:dyDescent="0.3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ht="6.75" customHeight="1" x14ac:dyDescent="0.3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ht="6.75" customHeight="1" x14ac:dyDescent="0.3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ht="6.75" customHeight="1" x14ac:dyDescent="0.3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ht="6.75" customHeight="1" x14ac:dyDescent="0.3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ht="6.75" customHeight="1" x14ac:dyDescent="0.3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ht="6.75" customHeight="1" x14ac:dyDescent="0.3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ht="6.75" customHeight="1" x14ac:dyDescent="0.3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ht="6.75" customHeight="1" x14ac:dyDescent="0.3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ht="6.75" customHeight="1" x14ac:dyDescent="0.3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ht="6.75" customHeight="1" x14ac:dyDescent="0.3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ht="6.75" customHeight="1" x14ac:dyDescent="0.3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ht="6.75" customHeight="1" x14ac:dyDescent="0.3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ht="6.75" customHeight="1" x14ac:dyDescent="0.3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ht="6.75" customHeight="1" x14ac:dyDescent="0.3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ht="6.75" customHeight="1" x14ac:dyDescent="0.3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ht="6.75" customHeight="1" x14ac:dyDescent="0.3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ht="6.75" customHeight="1" x14ac:dyDescent="0.3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ht="6.75" customHeight="1" x14ac:dyDescent="0.3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ht="6.75" customHeight="1" x14ac:dyDescent="0.3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ht="6.75" customHeight="1" x14ac:dyDescent="0.3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ht="6.75" customHeight="1" x14ac:dyDescent="0.3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ht="6.75" customHeight="1" x14ac:dyDescent="0.3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ht="6.75" customHeight="1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ht="6.75" customHeight="1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ht="6.75" customHeight="1" x14ac:dyDescent="0.3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ht="6.75" customHeight="1" x14ac:dyDescent="0.3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ht="6.75" customHeight="1" x14ac:dyDescent="0.3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ht="6.75" customHeight="1" x14ac:dyDescent="0.3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ht="6.75" customHeight="1" x14ac:dyDescent="0.3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ht="6.75" customHeight="1" x14ac:dyDescent="0.3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ht="6.75" customHeight="1" x14ac:dyDescent="0.3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ht="6.75" customHeight="1" x14ac:dyDescent="0.3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ht="6.75" customHeight="1" x14ac:dyDescent="0.3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ht="6.75" customHeight="1" x14ac:dyDescent="0.3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ht="6.75" customHeight="1" x14ac:dyDescent="0.3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ht="6.75" customHeight="1" x14ac:dyDescent="0.3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ht="6.75" customHeight="1" x14ac:dyDescent="0.3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ht="6.75" customHeight="1" x14ac:dyDescent="0.3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ht="6.75" customHeight="1" x14ac:dyDescent="0.3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ht="6.75" customHeight="1" x14ac:dyDescent="0.3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ht="6.75" customHeight="1" x14ac:dyDescent="0.3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ht="6.75" customHeight="1" x14ac:dyDescent="0.3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ht="6.75" customHeight="1" x14ac:dyDescent="0.3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ht="6.75" customHeight="1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ht="6.75" customHeight="1" x14ac:dyDescent="0.3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ht="6.75" customHeight="1" x14ac:dyDescent="0.3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ht="6.75" customHeight="1" x14ac:dyDescent="0.3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ht="6.75" customHeight="1" x14ac:dyDescent="0.3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ht="6.75" customHeight="1" x14ac:dyDescent="0.3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ht="6.75" customHeight="1" x14ac:dyDescent="0.3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ht="6.75" customHeight="1" x14ac:dyDescent="0.3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ht="6.75" customHeight="1" x14ac:dyDescent="0.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ht="6.75" customHeight="1" x14ac:dyDescent="0.3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ht="6.75" customHeight="1" x14ac:dyDescent="0.3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ht="6.75" customHeight="1" x14ac:dyDescent="0.3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ht="6.75" customHeight="1" x14ac:dyDescent="0.3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ht="6.75" customHeight="1" x14ac:dyDescent="0.3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ht="6.75" customHeight="1" x14ac:dyDescent="0.3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ht="6.75" customHeight="1" x14ac:dyDescent="0.3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ht="6.75" customHeight="1" x14ac:dyDescent="0.3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ht="6.75" customHeight="1" x14ac:dyDescent="0.3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ht="6.75" customHeight="1" x14ac:dyDescent="0.3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ht="6.75" customHeight="1" x14ac:dyDescent="0.3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ht="6.75" customHeight="1" x14ac:dyDescent="0.3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ht="6.75" customHeight="1" x14ac:dyDescent="0.3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ht="6.75" customHeight="1" x14ac:dyDescent="0.3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ht="6.75" customHeight="1" x14ac:dyDescent="0.3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ht="6.75" customHeight="1" x14ac:dyDescent="0.3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ht="6.75" customHeight="1" x14ac:dyDescent="0.3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 ht="6.75" customHeight="1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 ht="6.75" customHeight="1" x14ac:dyDescent="0.3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 ht="6.75" customHeight="1" x14ac:dyDescent="0.3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ht="6.75" customHeight="1" x14ac:dyDescent="0.3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ht="6.75" customHeight="1" x14ac:dyDescent="0.3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 ht="6.75" customHeight="1" x14ac:dyDescent="0.3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 ht="6.75" customHeight="1" x14ac:dyDescent="0.3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ht="6.75" customHeight="1" x14ac:dyDescent="0.3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ht="6.75" customHeight="1" x14ac:dyDescent="0.3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ht="6.75" customHeight="1" x14ac:dyDescent="0.3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ht="6.75" customHeight="1" x14ac:dyDescent="0.3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ht="6.75" customHeight="1" x14ac:dyDescent="0.3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ht="6.75" customHeight="1" x14ac:dyDescent="0.3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ht="6.75" customHeight="1" x14ac:dyDescent="0.3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ht="6.75" customHeight="1" x14ac:dyDescent="0.3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ht="6.75" customHeight="1" x14ac:dyDescent="0.3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ht="6.75" customHeight="1" x14ac:dyDescent="0.3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ht="6.75" customHeight="1" x14ac:dyDescent="0.3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 ht="6.75" customHeight="1" x14ac:dyDescent="0.3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 ht="6.75" customHeight="1" x14ac:dyDescent="0.3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 ht="6.75" customHeight="1" x14ac:dyDescent="0.3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ht="6.75" customHeight="1" x14ac:dyDescent="0.3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 ht="6.75" customHeight="1" x14ac:dyDescent="0.3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ht="6.75" customHeight="1" x14ac:dyDescent="0.3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ht="6.75" customHeight="1" x14ac:dyDescent="0.3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 ht="6.75" customHeight="1" x14ac:dyDescent="0.3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 ht="6.75" customHeight="1" x14ac:dyDescent="0.3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 ht="6.75" customHeight="1" x14ac:dyDescent="0.3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 ht="6.75" customHeight="1" x14ac:dyDescent="0.3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 ht="6.75" customHeight="1" x14ac:dyDescent="0.3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ht="6.75" customHeight="1" x14ac:dyDescent="0.3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 ht="6.75" customHeight="1" x14ac:dyDescent="0.3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 ht="6.75" customHeight="1" x14ac:dyDescent="0.3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 ht="6.75" customHeight="1" x14ac:dyDescent="0.3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ht="6.75" customHeight="1" x14ac:dyDescent="0.3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 ht="6.75" customHeight="1" x14ac:dyDescent="0.3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 ht="6.75" customHeight="1" x14ac:dyDescent="0.3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 ht="6.75" customHeight="1" x14ac:dyDescent="0.3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 ht="6.75" customHeight="1" x14ac:dyDescent="0.3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 ht="6.75" customHeight="1" x14ac:dyDescent="0.3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 ht="6.75" customHeight="1" x14ac:dyDescent="0.3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 ht="6.75" customHeight="1" x14ac:dyDescent="0.3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ht="6.75" customHeight="1" x14ac:dyDescent="0.3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 ht="6.75" customHeight="1" x14ac:dyDescent="0.3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 ht="6.75" customHeight="1" x14ac:dyDescent="0.3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 ht="6.75" customHeight="1" x14ac:dyDescent="0.3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 ht="6.75" customHeight="1" x14ac:dyDescent="0.3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 ht="6.75" customHeight="1" x14ac:dyDescent="0.3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 ht="6.75" customHeight="1" x14ac:dyDescent="0.3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 ht="6.75" customHeight="1" x14ac:dyDescent="0.3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 ht="6.75" customHeight="1" x14ac:dyDescent="0.3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1:21" ht="6.75" customHeight="1" x14ac:dyDescent="0.3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1" ht="6.75" customHeight="1" x14ac:dyDescent="0.3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1" ht="6.75" customHeight="1" x14ac:dyDescent="0.3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 ht="6.75" customHeight="1" x14ac:dyDescent="0.3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1" ht="6.75" customHeight="1" x14ac:dyDescent="0.3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 ht="6.75" customHeight="1" x14ac:dyDescent="0.3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1:21" ht="6.75" customHeight="1" x14ac:dyDescent="0.3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:21" ht="6.75" customHeight="1" x14ac:dyDescent="0.3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1:21" ht="6.75" customHeight="1" x14ac:dyDescent="0.3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1:21" ht="6.75" customHeight="1" x14ac:dyDescent="0.3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 ht="6.75" customHeight="1" x14ac:dyDescent="0.3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 ht="6.75" customHeight="1" x14ac:dyDescent="0.3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1" ht="6.75" customHeight="1" x14ac:dyDescent="0.3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 ht="6.75" customHeight="1" x14ac:dyDescent="0.3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 ht="6.75" customHeight="1" x14ac:dyDescent="0.3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 ht="6.75" customHeight="1" x14ac:dyDescent="0.3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1:21" ht="6.75" customHeight="1" x14ac:dyDescent="0.3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1" ht="6.75" customHeight="1" x14ac:dyDescent="0.3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:21" ht="6.75" customHeight="1" x14ac:dyDescent="0.3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 ht="6.75" customHeight="1" x14ac:dyDescent="0.3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:21" ht="6.75" customHeight="1" x14ac:dyDescent="0.3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1" ht="6.75" customHeight="1" x14ac:dyDescent="0.3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1:21" ht="6.75" customHeight="1" x14ac:dyDescent="0.3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:21" ht="6.75" customHeight="1" x14ac:dyDescent="0.3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1" ht="6.75" customHeight="1" x14ac:dyDescent="0.3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1" ht="6.75" customHeight="1" x14ac:dyDescent="0.3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1:21" ht="6.75" customHeight="1" x14ac:dyDescent="0.3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:21" ht="6.75" customHeight="1" x14ac:dyDescent="0.3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1:21" ht="6.75" customHeight="1" x14ac:dyDescent="0.3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1:21" ht="6.75" customHeight="1" x14ac:dyDescent="0.3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1:21" ht="6.75" customHeight="1" x14ac:dyDescent="0.3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1:21" ht="6.75" customHeight="1" x14ac:dyDescent="0.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1:21" ht="6.75" customHeight="1" x14ac:dyDescent="0.3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1:21" ht="6.75" customHeight="1" x14ac:dyDescent="0.3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1:21" ht="6.75" customHeight="1" x14ac:dyDescent="0.3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1:21" ht="6.75" customHeight="1" x14ac:dyDescent="0.3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1:21" ht="6.75" customHeight="1" x14ac:dyDescent="0.3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1" ht="6.75" customHeight="1" x14ac:dyDescent="0.3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1:21" ht="6.75" customHeight="1" x14ac:dyDescent="0.3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1:21" ht="6.75" customHeight="1" x14ac:dyDescent="0.3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1:21" ht="6.75" customHeight="1" x14ac:dyDescent="0.3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1:21" ht="6.75" customHeight="1" x14ac:dyDescent="0.3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1:21" ht="6.75" customHeight="1" x14ac:dyDescent="0.3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1:21" ht="15.75" customHeight="1" x14ac:dyDescent="0.35"/>
    <row r="248" spans="1:21" ht="15.75" customHeight="1" x14ac:dyDescent="0.35"/>
    <row r="249" spans="1:21" ht="15.75" customHeight="1" x14ac:dyDescent="0.35"/>
    <row r="250" spans="1:21" ht="15.75" customHeight="1" x14ac:dyDescent="0.35"/>
    <row r="251" spans="1:21" ht="15.75" customHeight="1" x14ac:dyDescent="0.35"/>
    <row r="252" spans="1:21" ht="15.75" customHeight="1" x14ac:dyDescent="0.35"/>
    <row r="253" spans="1:21" ht="15.75" customHeight="1" x14ac:dyDescent="0.35"/>
    <row r="254" spans="1:21" ht="15.75" customHeight="1" x14ac:dyDescent="0.35"/>
    <row r="255" spans="1:21" ht="15.75" customHeight="1" x14ac:dyDescent="0.35"/>
    <row r="256" spans="1:21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3">
    <mergeCell ref="A1:F1"/>
    <mergeCell ref="A46:C46"/>
    <mergeCell ref="D46:F46"/>
  </mergeCells>
  <pageMargins left="0.70866141732283472" right="0.61" top="0.74803149606299213" bottom="0.51181102362204722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 FINAN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</dc:creator>
  <cp:lastModifiedBy>Yeni</cp:lastModifiedBy>
  <dcterms:created xsi:type="dcterms:W3CDTF">2022-10-19T20:29:07Z</dcterms:created>
  <dcterms:modified xsi:type="dcterms:W3CDTF">2022-10-19T20:29:29Z</dcterms:modified>
</cp:coreProperties>
</file>