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ORMATO GENERAL 2014" sheetId="1" r:id="rId1"/>
  </sheets>
  <externalReferences>
    <externalReference r:id="rId2"/>
  </externalReferences>
  <definedNames>
    <definedName name="_xlnm.Print_Titles" localSheetId="0">'FORMATO GENERAL 2014'!$1:$5</definedName>
    <definedName name="Z_1066078E_8277_4CE5_A122_BF4D777333EF_.wvu.PrintTitles" localSheetId="0" hidden="1">'FORMATO GENERAL 2014'!$1:$8</definedName>
    <definedName name="Z_1066078E_8277_4CE5_A122_BF4D777333EF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3DF0E0D8_4A71_43F8_B272_A12D90521981_.wvu.PrintTitles" localSheetId="0" hidden="1">'FORMATO GENERAL 2014'!$1:$8</definedName>
    <definedName name="Z_3DF0E0D8_4A71_43F8_B272_A12D90521981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57D0973_987A_46C1_941B_E2687B90DB3A_.wvu.PrintTitles" localSheetId="0" hidden="1">'FORMATO GENERAL 2014'!$1:$8</definedName>
    <definedName name="Z_557D0973_987A_46C1_941B_E2687B90DB3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A357BBB_74BD_4EA1_97E9_78E4C3381E1A_.wvu.PrintTitles" localSheetId="0" hidden="1">'FORMATO GENERAL 2014'!$1:$8</definedName>
    <definedName name="Z_5A357BBB_74BD_4EA1_97E9_78E4C3381E1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6333E783_09CE_48E2_8253_FB9C9C8FC0A0_.wvu.PrintTitles" localSheetId="0" hidden="1">'FORMATO GENERAL 2014'!$1:$8</definedName>
    <definedName name="Z_6333E783_09CE_48E2_8253_FB9C9C8FC0A0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A50978C5_A303_423B_B180_549A14308FFA_.wvu.PrintTitles" localSheetId="0" hidden="1">'FORMATO GENERAL 2014'!$1:$8</definedName>
    <definedName name="Z_A50978C5_A303_423B_B180_549A14308FF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</definedNames>
  <calcPr calcId="144525"/>
</workbook>
</file>

<file path=xl/calcChain.xml><?xml version="1.0" encoding="utf-8"?>
<calcChain xmlns="http://schemas.openxmlformats.org/spreadsheetml/2006/main">
  <c r="D9" i="1" l="1"/>
  <c r="G9" i="1" s="1"/>
  <c r="E9" i="1"/>
  <c r="F9" i="1"/>
  <c r="H9" i="1"/>
  <c r="K9" i="1" s="1"/>
  <c r="I9" i="1"/>
  <c r="J9" i="1"/>
  <c r="L9" i="1"/>
  <c r="O9" i="1" s="1"/>
  <c r="M9" i="1"/>
  <c r="N9" i="1"/>
  <c r="P9" i="1"/>
  <c r="S9" i="1" s="1"/>
  <c r="Q9" i="1"/>
  <c r="R9" i="1"/>
  <c r="T9" i="1"/>
  <c r="U9" i="1"/>
  <c r="V9" i="1"/>
  <c r="G10" i="1"/>
  <c r="K10" i="1"/>
  <c r="O10" i="1"/>
  <c r="S10" i="1"/>
  <c r="T10" i="1"/>
  <c r="W10" i="1" s="1"/>
  <c r="U10" i="1"/>
  <c r="V10" i="1"/>
  <c r="G11" i="1"/>
  <c r="K11" i="1"/>
  <c r="O11" i="1"/>
  <c r="S11" i="1"/>
  <c r="T11" i="1"/>
  <c r="W11" i="1" s="1"/>
  <c r="U11" i="1"/>
  <c r="V11" i="1"/>
  <c r="G12" i="1"/>
  <c r="K12" i="1"/>
  <c r="O12" i="1"/>
  <c r="S12" i="1"/>
  <c r="T12" i="1"/>
  <c r="W12" i="1" s="1"/>
  <c r="U12" i="1"/>
  <c r="V12" i="1"/>
  <c r="G13" i="1"/>
  <c r="K13" i="1"/>
  <c r="O13" i="1"/>
  <c r="S13" i="1"/>
  <c r="T13" i="1"/>
  <c r="W13" i="1" s="1"/>
  <c r="U13" i="1"/>
  <c r="V13" i="1"/>
  <c r="G14" i="1"/>
  <c r="K14" i="1"/>
  <c r="O14" i="1"/>
  <c r="S14" i="1"/>
  <c r="T14" i="1"/>
  <c r="W14" i="1" s="1"/>
  <c r="U14" i="1"/>
  <c r="V14" i="1"/>
  <c r="G15" i="1"/>
  <c r="K15" i="1"/>
  <c r="O15" i="1"/>
  <c r="S15" i="1"/>
  <c r="T15" i="1"/>
  <c r="W15" i="1" s="1"/>
  <c r="U15" i="1"/>
  <c r="V15" i="1"/>
  <c r="D16" i="1"/>
  <c r="G16" i="1" s="1"/>
  <c r="E16" i="1"/>
  <c r="F16" i="1"/>
  <c r="H16" i="1"/>
  <c r="K16" i="1" s="1"/>
  <c r="I16" i="1"/>
  <c r="J16" i="1"/>
  <c r="L16" i="1"/>
  <c r="O16" i="1" s="1"/>
  <c r="M16" i="1"/>
  <c r="N16" i="1"/>
  <c r="P16" i="1"/>
  <c r="S16" i="1" s="1"/>
  <c r="Q16" i="1"/>
  <c r="R16" i="1"/>
  <c r="T16" i="1"/>
  <c r="W16" i="1" s="1"/>
  <c r="U16" i="1"/>
  <c r="V16" i="1"/>
  <c r="G17" i="1"/>
  <c r="K17" i="1"/>
  <c r="O17" i="1"/>
  <c r="S17" i="1"/>
  <c r="T17" i="1"/>
  <c r="W17" i="1" s="1"/>
  <c r="U17" i="1"/>
  <c r="V17" i="1"/>
  <c r="G18" i="1"/>
  <c r="K18" i="1"/>
  <c r="O18" i="1"/>
  <c r="S18" i="1"/>
  <c r="T18" i="1"/>
  <c r="W18" i="1" s="1"/>
  <c r="U18" i="1"/>
  <c r="V18" i="1"/>
  <c r="G19" i="1"/>
  <c r="K19" i="1"/>
  <c r="O19" i="1"/>
  <c r="S19" i="1"/>
  <c r="T19" i="1"/>
  <c r="W19" i="1" s="1"/>
  <c r="U19" i="1"/>
  <c r="V19" i="1"/>
  <c r="G20" i="1"/>
  <c r="K20" i="1"/>
  <c r="O20" i="1"/>
  <c r="S20" i="1"/>
  <c r="T20" i="1"/>
  <c r="W20" i="1" s="1"/>
  <c r="U20" i="1"/>
  <c r="V20" i="1"/>
  <c r="G21" i="1"/>
  <c r="K21" i="1"/>
  <c r="O21" i="1"/>
  <c r="S21" i="1"/>
  <c r="T21" i="1"/>
  <c r="W21" i="1" s="1"/>
  <c r="U21" i="1"/>
  <c r="V21" i="1"/>
  <c r="G22" i="1"/>
  <c r="K22" i="1"/>
  <c r="O22" i="1"/>
  <c r="S22" i="1"/>
  <c r="T22" i="1"/>
  <c r="W22" i="1" s="1"/>
  <c r="U22" i="1"/>
  <c r="V22" i="1"/>
  <c r="E23" i="1"/>
  <c r="F23" i="1"/>
  <c r="H23" i="1"/>
  <c r="K23" i="1" s="1"/>
  <c r="J23" i="1"/>
  <c r="L23" i="1"/>
  <c r="M23" i="1"/>
  <c r="N23" i="1"/>
  <c r="O23" i="1" s="1"/>
  <c r="G24" i="1"/>
  <c r="K24" i="1"/>
  <c r="O24" i="1"/>
  <c r="R24" i="1"/>
  <c r="S24" i="1"/>
  <c r="T24" i="1"/>
  <c r="U24" i="1"/>
  <c r="V24" i="1"/>
  <c r="W24" i="1"/>
  <c r="G25" i="1"/>
  <c r="H25" i="1"/>
  <c r="T25" i="1" s="1"/>
  <c r="J25" i="1"/>
  <c r="K25" i="1"/>
  <c r="N25" i="1"/>
  <c r="O25" i="1"/>
  <c r="P25" i="1"/>
  <c r="R25" i="1"/>
  <c r="V25" i="1" s="1"/>
  <c r="U25" i="1"/>
  <c r="G26" i="1"/>
  <c r="H26" i="1"/>
  <c r="I26" i="1"/>
  <c r="I23" i="1" s="1"/>
  <c r="U23" i="1" s="1"/>
  <c r="O26" i="1"/>
  <c r="P26" i="1"/>
  <c r="S26" i="1" s="1"/>
  <c r="Q26" i="1"/>
  <c r="Q23" i="1" s="1"/>
  <c r="R26" i="1"/>
  <c r="T26" i="1"/>
  <c r="W26" i="1" s="1"/>
  <c r="U26" i="1"/>
  <c r="V26" i="1"/>
  <c r="D27" i="1"/>
  <c r="K27" i="1"/>
  <c r="O27" i="1"/>
  <c r="P27" i="1"/>
  <c r="S27" i="1" s="1"/>
  <c r="U27" i="1"/>
  <c r="V27" i="1"/>
  <c r="G28" i="1"/>
  <c r="H28" i="1"/>
  <c r="K28" i="1"/>
  <c r="O28" i="1"/>
  <c r="P28" i="1"/>
  <c r="S28" i="1"/>
  <c r="T28" i="1"/>
  <c r="W28" i="1" s="1"/>
  <c r="U28" i="1"/>
  <c r="V28" i="1"/>
  <c r="D29" i="1"/>
  <c r="G29" i="1"/>
  <c r="H29" i="1"/>
  <c r="K29" i="1"/>
  <c r="O29" i="1"/>
  <c r="P29" i="1"/>
  <c r="S29" i="1" s="1"/>
  <c r="U29" i="1"/>
  <c r="V29" i="1"/>
  <c r="D30" i="1"/>
  <c r="G30" i="1" s="1"/>
  <c r="E30" i="1"/>
  <c r="F30" i="1"/>
  <c r="H30" i="1"/>
  <c r="I30" i="1"/>
  <c r="U30" i="1" s="1"/>
  <c r="J30" i="1"/>
  <c r="L30" i="1"/>
  <c r="M30" i="1"/>
  <c r="N30" i="1"/>
  <c r="V30" i="1" s="1"/>
  <c r="P30" i="1"/>
  <c r="Q30" i="1"/>
  <c r="R30" i="1"/>
  <c r="T30" i="1"/>
  <c r="W30" i="1" s="1"/>
  <c r="G31" i="1"/>
  <c r="K31" i="1"/>
  <c r="O31" i="1"/>
  <c r="S31" i="1"/>
  <c r="T31" i="1"/>
  <c r="U31" i="1"/>
  <c r="V31" i="1"/>
  <c r="G32" i="1"/>
  <c r="K32" i="1"/>
  <c r="O32" i="1"/>
  <c r="S32" i="1"/>
  <c r="T32" i="1"/>
  <c r="U32" i="1"/>
  <c r="V32" i="1"/>
  <c r="G33" i="1"/>
  <c r="K33" i="1"/>
  <c r="O33" i="1"/>
  <c r="S33" i="1"/>
  <c r="T33" i="1"/>
  <c r="U33" i="1"/>
  <c r="V33" i="1"/>
  <c r="G34" i="1"/>
  <c r="K34" i="1"/>
  <c r="O34" i="1"/>
  <c r="S34" i="1"/>
  <c r="T34" i="1"/>
  <c r="W34" i="1" s="1"/>
  <c r="U34" i="1"/>
  <c r="V34" i="1"/>
  <c r="G35" i="1"/>
  <c r="K35" i="1"/>
  <c r="O35" i="1"/>
  <c r="S35" i="1"/>
  <c r="T35" i="1"/>
  <c r="U35" i="1"/>
  <c r="V35" i="1"/>
  <c r="G36" i="1"/>
  <c r="K36" i="1"/>
  <c r="O36" i="1"/>
  <c r="S36" i="1"/>
  <c r="T36" i="1"/>
  <c r="U36" i="1"/>
  <c r="V36" i="1"/>
  <c r="D37" i="1"/>
  <c r="E37" i="1"/>
  <c r="F37" i="1"/>
  <c r="H37" i="1"/>
  <c r="I37" i="1"/>
  <c r="J37" i="1"/>
  <c r="L37" i="1"/>
  <c r="M37" i="1"/>
  <c r="U37" i="1" s="1"/>
  <c r="N37" i="1"/>
  <c r="P37" i="1"/>
  <c r="Q37" i="1"/>
  <c r="R37" i="1"/>
  <c r="V37" i="1" s="1"/>
  <c r="G38" i="1"/>
  <c r="K38" i="1"/>
  <c r="O38" i="1"/>
  <c r="S38" i="1"/>
  <c r="T38" i="1"/>
  <c r="U38" i="1"/>
  <c r="V38" i="1"/>
  <c r="G39" i="1"/>
  <c r="K39" i="1"/>
  <c r="O39" i="1"/>
  <c r="S39" i="1"/>
  <c r="T39" i="1"/>
  <c r="U39" i="1"/>
  <c r="V39" i="1"/>
  <c r="G40" i="1"/>
  <c r="K40" i="1"/>
  <c r="O40" i="1"/>
  <c r="S40" i="1"/>
  <c r="T40" i="1"/>
  <c r="U40" i="1"/>
  <c r="V40" i="1"/>
  <c r="G41" i="1"/>
  <c r="K41" i="1"/>
  <c r="O41" i="1"/>
  <c r="S41" i="1"/>
  <c r="T41" i="1"/>
  <c r="U41" i="1"/>
  <c r="V41" i="1"/>
  <c r="G42" i="1"/>
  <c r="K42" i="1"/>
  <c r="O42" i="1"/>
  <c r="S42" i="1"/>
  <c r="T42" i="1"/>
  <c r="W42" i="1" s="1"/>
  <c r="U42" i="1"/>
  <c r="V42" i="1"/>
  <c r="G43" i="1"/>
  <c r="K43" i="1"/>
  <c r="O43" i="1"/>
  <c r="S43" i="1"/>
  <c r="T43" i="1"/>
  <c r="U43" i="1"/>
  <c r="V43" i="1"/>
  <c r="D44" i="1"/>
  <c r="E44" i="1"/>
  <c r="F44" i="1"/>
  <c r="H44" i="1"/>
  <c r="I44" i="1"/>
  <c r="J44" i="1"/>
  <c r="L44" i="1"/>
  <c r="M44" i="1"/>
  <c r="N44" i="1"/>
  <c r="P44" i="1"/>
  <c r="Q44" i="1"/>
  <c r="U44" i="1" s="1"/>
  <c r="R44" i="1"/>
  <c r="V44" i="1"/>
  <c r="G45" i="1"/>
  <c r="K45" i="1"/>
  <c r="O45" i="1"/>
  <c r="S45" i="1"/>
  <c r="T45" i="1"/>
  <c r="U45" i="1"/>
  <c r="V45" i="1"/>
  <c r="G46" i="1"/>
  <c r="G134" i="1" s="1"/>
  <c r="K46" i="1"/>
  <c r="O46" i="1"/>
  <c r="S46" i="1"/>
  <c r="T46" i="1"/>
  <c r="W46" i="1" s="1"/>
  <c r="U46" i="1"/>
  <c r="V46" i="1"/>
  <c r="G47" i="1"/>
  <c r="K47" i="1"/>
  <c r="O47" i="1"/>
  <c r="S47" i="1"/>
  <c r="T47" i="1"/>
  <c r="U47" i="1"/>
  <c r="U135" i="1" s="1"/>
  <c r="V47" i="1"/>
  <c r="G48" i="1"/>
  <c r="K48" i="1"/>
  <c r="O48" i="1"/>
  <c r="S48" i="1"/>
  <c r="T48" i="1"/>
  <c r="U48" i="1"/>
  <c r="V48" i="1"/>
  <c r="G49" i="1"/>
  <c r="K49" i="1"/>
  <c r="O49" i="1"/>
  <c r="S49" i="1"/>
  <c r="T49" i="1"/>
  <c r="U49" i="1"/>
  <c r="V49" i="1"/>
  <c r="G50" i="1"/>
  <c r="K50" i="1"/>
  <c r="O50" i="1"/>
  <c r="S50" i="1"/>
  <c r="T50" i="1"/>
  <c r="W50" i="1" s="1"/>
  <c r="U50" i="1"/>
  <c r="V50" i="1"/>
  <c r="D51" i="1"/>
  <c r="E51" i="1"/>
  <c r="E128" i="1" s="1"/>
  <c r="F51" i="1"/>
  <c r="H51" i="1"/>
  <c r="I51" i="1"/>
  <c r="J51" i="1"/>
  <c r="V51" i="1" s="1"/>
  <c r="L51" i="1"/>
  <c r="M51" i="1"/>
  <c r="N51" i="1"/>
  <c r="P51" i="1"/>
  <c r="Q51" i="1"/>
  <c r="R51" i="1"/>
  <c r="G52" i="1"/>
  <c r="K52" i="1"/>
  <c r="O52" i="1"/>
  <c r="S52" i="1"/>
  <c r="T52" i="1"/>
  <c r="U52" i="1"/>
  <c r="V52" i="1"/>
  <c r="G53" i="1"/>
  <c r="K53" i="1"/>
  <c r="O53" i="1"/>
  <c r="S53" i="1"/>
  <c r="T53" i="1"/>
  <c r="U53" i="1"/>
  <c r="V53" i="1"/>
  <c r="G54" i="1"/>
  <c r="K54" i="1"/>
  <c r="O54" i="1"/>
  <c r="S54" i="1"/>
  <c r="T54" i="1"/>
  <c r="W54" i="1" s="1"/>
  <c r="U54" i="1"/>
  <c r="V54" i="1"/>
  <c r="G55" i="1"/>
  <c r="K55" i="1"/>
  <c r="O55" i="1"/>
  <c r="S55" i="1"/>
  <c r="T55" i="1"/>
  <c r="U55" i="1"/>
  <c r="V55" i="1"/>
  <c r="G56" i="1"/>
  <c r="K56" i="1"/>
  <c r="O56" i="1"/>
  <c r="S56" i="1"/>
  <c r="T56" i="1"/>
  <c r="U56" i="1"/>
  <c r="V56" i="1"/>
  <c r="G57" i="1"/>
  <c r="K57" i="1"/>
  <c r="O57" i="1"/>
  <c r="S57" i="1"/>
  <c r="T57" i="1"/>
  <c r="U57" i="1"/>
  <c r="V57" i="1"/>
  <c r="D58" i="1"/>
  <c r="G58" i="1" s="1"/>
  <c r="E58" i="1"/>
  <c r="F58" i="1"/>
  <c r="H58" i="1"/>
  <c r="I58" i="1"/>
  <c r="U58" i="1" s="1"/>
  <c r="J58" i="1"/>
  <c r="L58" i="1"/>
  <c r="M58" i="1"/>
  <c r="N58" i="1"/>
  <c r="V58" i="1" s="1"/>
  <c r="Q58" i="1"/>
  <c r="R58" i="1"/>
  <c r="T58" i="1"/>
  <c r="W58" i="1" s="1"/>
  <c r="G59" i="1"/>
  <c r="K59" i="1"/>
  <c r="O59" i="1"/>
  <c r="S59" i="1"/>
  <c r="T59" i="1"/>
  <c r="U59" i="1"/>
  <c r="V59" i="1"/>
  <c r="G60" i="1"/>
  <c r="K60" i="1"/>
  <c r="O60" i="1"/>
  <c r="S60" i="1"/>
  <c r="T60" i="1"/>
  <c r="U60" i="1"/>
  <c r="V60" i="1"/>
  <c r="D61" i="1"/>
  <c r="G61" i="1" s="1"/>
  <c r="K61" i="1"/>
  <c r="O61" i="1"/>
  <c r="S61" i="1"/>
  <c r="U61" i="1"/>
  <c r="V61" i="1"/>
  <c r="G62" i="1"/>
  <c r="K62" i="1"/>
  <c r="O62" i="1"/>
  <c r="S62" i="1"/>
  <c r="T62" i="1"/>
  <c r="U62" i="1"/>
  <c r="W62" i="1" s="1"/>
  <c r="V62" i="1"/>
  <c r="G63" i="1"/>
  <c r="K63" i="1"/>
  <c r="O63" i="1"/>
  <c r="S63" i="1"/>
  <c r="T63" i="1"/>
  <c r="W63" i="1" s="1"/>
  <c r="U63" i="1"/>
  <c r="V63" i="1"/>
  <c r="H64" i="1"/>
  <c r="K64" i="1"/>
  <c r="O64" i="1"/>
  <c r="P64" i="1"/>
  <c r="P58" i="1" s="1"/>
  <c r="S58" i="1" s="1"/>
  <c r="S64" i="1"/>
  <c r="T64" i="1"/>
  <c r="W64" i="1" s="1"/>
  <c r="U64" i="1"/>
  <c r="V64" i="1"/>
  <c r="D65" i="1"/>
  <c r="G65" i="1" s="1"/>
  <c r="E65" i="1"/>
  <c r="F65" i="1"/>
  <c r="I65" i="1"/>
  <c r="J65" i="1"/>
  <c r="L65" i="1"/>
  <c r="O65" i="1" s="1"/>
  <c r="M65" i="1"/>
  <c r="N65" i="1"/>
  <c r="Q65" i="1"/>
  <c r="R65" i="1"/>
  <c r="U65" i="1"/>
  <c r="V65" i="1"/>
  <c r="G66" i="1"/>
  <c r="K66" i="1"/>
  <c r="O66" i="1"/>
  <c r="S66" i="1"/>
  <c r="T66" i="1"/>
  <c r="W66" i="1" s="1"/>
  <c r="U66" i="1"/>
  <c r="V66" i="1"/>
  <c r="G67" i="1"/>
  <c r="H67" i="1"/>
  <c r="K67" i="1"/>
  <c r="L67" i="1"/>
  <c r="O67" i="1"/>
  <c r="P67" i="1"/>
  <c r="S67" i="1"/>
  <c r="T67" i="1"/>
  <c r="U67" i="1"/>
  <c r="W67" i="1" s="1"/>
  <c r="V67" i="1"/>
  <c r="G68" i="1"/>
  <c r="H68" i="1"/>
  <c r="O68" i="1"/>
  <c r="P68" i="1"/>
  <c r="S68" i="1" s="1"/>
  <c r="U68" i="1"/>
  <c r="V68" i="1"/>
  <c r="G69" i="1"/>
  <c r="K69" i="1"/>
  <c r="O69" i="1"/>
  <c r="S69" i="1"/>
  <c r="T69" i="1"/>
  <c r="U69" i="1"/>
  <c r="W69" i="1" s="1"/>
  <c r="V69" i="1"/>
  <c r="G70" i="1"/>
  <c r="H70" i="1"/>
  <c r="K70" i="1"/>
  <c r="L70" i="1"/>
  <c r="O70" i="1" s="1"/>
  <c r="P70" i="1"/>
  <c r="S70" i="1"/>
  <c r="T70" i="1"/>
  <c r="W70" i="1" s="1"/>
  <c r="U70" i="1"/>
  <c r="V70" i="1"/>
  <c r="G71" i="1"/>
  <c r="H71" i="1"/>
  <c r="K71" i="1"/>
  <c r="O71" i="1"/>
  <c r="P71" i="1"/>
  <c r="U71" i="1"/>
  <c r="V71" i="1"/>
  <c r="D72" i="1"/>
  <c r="G72" i="1" s="1"/>
  <c r="E72" i="1"/>
  <c r="F72" i="1"/>
  <c r="I72" i="1"/>
  <c r="U72" i="1" s="1"/>
  <c r="M72" i="1"/>
  <c r="N72" i="1"/>
  <c r="Q72" i="1"/>
  <c r="G73" i="1"/>
  <c r="K73" i="1"/>
  <c r="O73" i="1"/>
  <c r="R73" i="1"/>
  <c r="S73" i="1"/>
  <c r="T73" i="1"/>
  <c r="W73" i="1" s="1"/>
  <c r="U73" i="1"/>
  <c r="V73" i="1"/>
  <c r="G74" i="1"/>
  <c r="H74" i="1"/>
  <c r="J74" i="1"/>
  <c r="K74" i="1"/>
  <c r="L74" i="1"/>
  <c r="P74" i="1"/>
  <c r="R74" i="1"/>
  <c r="R72" i="1" s="1"/>
  <c r="S74" i="1"/>
  <c r="U74" i="1"/>
  <c r="V74" i="1"/>
  <c r="D75" i="1"/>
  <c r="H75" i="1"/>
  <c r="K75" i="1"/>
  <c r="L75" i="1"/>
  <c r="O75" i="1" s="1"/>
  <c r="P75" i="1"/>
  <c r="P72" i="1" s="1"/>
  <c r="R75" i="1"/>
  <c r="S75" i="1"/>
  <c r="U75" i="1"/>
  <c r="V75" i="1"/>
  <c r="G76" i="1"/>
  <c r="K76" i="1"/>
  <c r="O76" i="1"/>
  <c r="S76" i="1"/>
  <c r="T76" i="1"/>
  <c r="U76" i="1"/>
  <c r="W76" i="1" s="1"/>
  <c r="V76" i="1"/>
  <c r="G77" i="1"/>
  <c r="H77" i="1"/>
  <c r="J77" i="1"/>
  <c r="J72" i="1" s="1"/>
  <c r="L77" i="1"/>
  <c r="O77" i="1"/>
  <c r="P77" i="1"/>
  <c r="S77" i="1" s="1"/>
  <c r="R77" i="1"/>
  <c r="U77" i="1"/>
  <c r="U137" i="1" s="1"/>
  <c r="V77" i="1"/>
  <c r="G78" i="1"/>
  <c r="K78" i="1"/>
  <c r="O78" i="1"/>
  <c r="S78" i="1"/>
  <c r="T78" i="1"/>
  <c r="U78" i="1"/>
  <c r="V78" i="1"/>
  <c r="D79" i="1"/>
  <c r="E79" i="1"/>
  <c r="F79" i="1"/>
  <c r="H79" i="1"/>
  <c r="I79" i="1"/>
  <c r="J79" i="1"/>
  <c r="L79" i="1"/>
  <c r="M79" i="1"/>
  <c r="M128" i="1" s="1"/>
  <c r="N79" i="1"/>
  <c r="Q79" i="1"/>
  <c r="G80" i="1"/>
  <c r="K80" i="1"/>
  <c r="O80" i="1"/>
  <c r="R80" i="1"/>
  <c r="S80" i="1"/>
  <c r="T80" i="1"/>
  <c r="U80" i="1"/>
  <c r="V80" i="1"/>
  <c r="W80" i="1"/>
  <c r="G81" i="1"/>
  <c r="K81" i="1"/>
  <c r="O81" i="1"/>
  <c r="R81" i="1"/>
  <c r="S81" i="1" s="1"/>
  <c r="T81" i="1"/>
  <c r="U81" i="1"/>
  <c r="G82" i="1"/>
  <c r="H82" i="1"/>
  <c r="K82" i="1"/>
  <c r="O82" i="1"/>
  <c r="P82" i="1"/>
  <c r="S82" i="1" s="1"/>
  <c r="T82" i="1"/>
  <c r="U82" i="1"/>
  <c r="V82" i="1"/>
  <c r="G83" i="1"/>
  <c r="K83" i="1"/>
  <c r="O83" i="1"/>
  <c r="S83" i="1"/>
  <c r="T83" i="1"/>
  <c r="U83" i="1"/>
  <c r="V83" i="1"/>
  <c r="G84" i="1"/>
  <c r="H84" i="1"/>
  <c r="K84" i="1"/>
  <c r="L84" i="1"/>
  <c r="O84" i="1"/>
  <c r="P84" i="1"/>
  <c r="S84" i="1"/>
  <c r="U84" i="1"/>
  <c r="V84" i="1"/>
  <c r="G85" i="1"/>
  <c r="K85" i="1"/>
  <c r="O85" i="1"/>
  <c r="S85" i="1"/>
  <c r="T85" i="1"/>
  <c r="W85" i="1" s="1"/>
  <c r="U85" i="1"/>
  <c r="V85" i="1"/>
  <c r="E86" i="1"/>
  <c r="F86" i="1"/>
  <c r="I86" i="1"/>
  <c r="U86" i="1" s="1"/>
  <c r="L86" i="1"/>
  <c r="M86" i="1"/>
  <c r="P86" i="1"/>
  <c r="Q86" i="1"/>
  <c r="Q128" i="1" s="1"/>
  <c r="G87" i="1"/>
  <c r="K87" i="1"/>
  <c r="O87" i="1"/>
  <c r="R87" i="1"/>
  <c r="S87" i="1"/>
  <c r="T87" i="1"/>
  <c r="U87" i="1"/>
  <c r="V87" i="1"/>
  <c r="W87" i="1"/>
  <c r="G88" i="1"/>
  <c r="K88" i="1"/>
  <c r="O88" i="1"/>
  <c r="S88" i="1"/>
  <c r="T88" i="1"/>
  <c r="U88" i="1"/>
  <c r="V88" i="1"/>
  <c r="W88" i="1"/>
  <c r="D89" i="1"/>
  <c r="H89" i="1"/>
  <c r="J89" i="1"/>
  <c r="J86" i="1" s="1"/>
  <c r="K89" i="1"/>
  <c r="N89" i="1"/>
  <c r="N86" i="1" s="1"/>
  <c r="P89" i="1"/>
  <c r="S89" i="1" s="1"/>
  <c r="R89" i="1"/>
  <c r="U89" i="1"/>
  <c r="V89" i="1"/>
  <c r="G90" i="1"/>
  <c r="K90" i="1"/>
  <c r="O90" i="1"/>
  <c r="O136" i="1" s="1"/>
  <c r="S90" i="1"/>
  <c r="T90" i="1"/>
  <c r="U90" i="1"/>
  <c r="V90" i="1"/>
  <c r="G91" i="1"/>
  <c r="H91" i="1"/>
  <c r="H86" i="1" s="1"/>
  <c r="O91" i="1"/>
  <c r="P91" i="1"/>
  <c r="S91" i="1"/>
  <c r="U91" i="1"/>
  <c r="V91" i="1"/>
  <c r="G92" i="1"/>
  <c r="K92" i="1"/>
  <c r="O92" i="1"/>
  <c r="S92" i="1"/>
  <c r="T92" i="1"/>
  <c r="U92" i="1"/>
  <c r="V92" i="1"/>
  <c r="W92" i="1"/>
  <c r="D93" i="1"/>
  <c r="E93" i="1"/>
  <c r="F93" i="1"/>
  <c r="G93" i="1"/>
  <c r="I93" i="1"/>
  <c r="J93" i="1"/>
  <c r="L93" i="1"/>
  <c r="M93" i="1"/>
  <c r="N93" i="1"/>
  <c r="O93" i="1"/>
  <c r="P93" i="1"/>
  <c r="Q93" i="1"/>
  <c r="U93" i="1"/>
  <c r="G94" i="1"/>
  <c r="K94" i="1"/>
  <c r="O94" i="1"/>
  <c r="R94" i="1"/>
  <c r="R93" i="1" s="1"/>
  <c r="V93" i="1" s="1"/>
  <c r="T94" i="1"/>
  <c r="U94" i="1"/>
  <c r="V94" i="1"/>
  <c r="W94" i="1" s="1"/>
  <c r="G95" i="1"/>
  <c r="K95" i="1"/>
  <c r="O95" i="1"/>
  <c r="R95" i="1"/>
  <c r="S95" i="1" s="1"/>
  <c r="T95" i="1"/>
  <c r="U95" i="1"/>
  <c r="V95" i="1"/>
  <c r="G96" i="1"/>
  <c r="H96" i="1"/>
  <c r="T96" i="1" s="1"/>
  <c r="O96" i="1"/>
  <c r="P96" i="1"/>
  <c r="R96" i="1"/>
  <c r="S96" i="1" s="1"/>
  <c r="U96" i="1"/>
  <c r="V96" i="1"/>
  <c r="W96" i="1" s="1"/>
  <c r="G97" i="1"/>
  <c r="K97" i="1"/>
  <c r="O97" i="1"/>
  <c r="S97" i="1"/>
  <c r="T97" i="1"/>
  <c r="U97" i="1"/>
  <c r="V97" i="1"/>
  <c r="W97" i="1" s="1"/>
  <c r="G98" i="1"/>
  <c r="K98" i="1"/>
  <c r="O98" i="1"/>
  <c r="S98" i="1"/>
  <c r="T98" i="1"/>
  <c r="U98" i="1"/>
  <c r="V98" i="1"/>
  <c r="W98" i="1" s="1"/>
  <c r="G99" i="1"/>
  <c r="K99" i="1"/>
  <c r="O99" i="1"/>
  <c r="S99" i="1"/>
  <c r="T99" i="1"/>
  <c r="U99" i="1"/>
  <c r="V99" i="1"/>
  <c r="W99" i="1" s="1"/>
  <c r="D100" i="1"/>
  <c r="E100" i="1"/>
  <c r="F100" i="1"/>
  <c r="G100" i="1" s="1"/>
  <c r="H100" i="1"/>
  <c r="I100" i="1"/>
  <c r="J100" i="1"/>
  <c r="K100" i="1" s="1"/>
  <c r="L100" i="1"/>
  <c r="M100" i="1"/>
  <c r="N100" i="1"/>
  <c r="O100" i="1" s="1"/>
  <c r="P100" i="1"/>
  <c r="Q100" i="1"/>
  <c r="R100" i="1"/>
  <c r="S100" i="1" s="1"/>
  <c r="T100" i="1"/>
  <c r="U100" i="1"/>
  <c r="V100" i="1"/>
  <c r="W100" i="1" s="1"/>
  <c r="G101" i="1"/>
  <c r="K101" i="1"/>
  <c r="O101" i="1"/>
  <c r="S101" i="1"/>
  <c r="T101" i="1"/>
  <c r="U101" i="1"/>
  <c r="V101" i="1"/>
  <c r="W101" i="1" s="1"/>
  <c r="G102" i="1"/>
  <c r="K102" i="1"/>
  <c r="O102" i="1"/>
  <c r="S102" i="1"/>
  <c r="T102" i="1"/>
  <c r="U102" i="1"/>
  <c r="V102" i="1"/>
  <c r="W102" i="1" s="1"/>
  <c r="G103" i="1"/>
  <c r="K103" i="1"/>
  <c r="O103" i="1"/>
  <c r="S103" i="1"/>
  <c r="T103" i="1"/>
  <c r="U103" i="1"/>
  <c r="V103" i="1"/>
  <c r="W103" i="1" s="1"/>
  <c r="G104" i="1"/>
  <c r="K104" i="1"/>
  <c r="O104" i="1"/>
  <c r="S104" i="1"/>
  <c r="T104" i="1"/>
  <c r="U104" i="1"/>
  <c r="V104" i="1"/>
  <c r="W104" i="1" s="1"/>
  <c r="G105" i="1"/>
  <c r="K105" i="1"/>
  <c r="O105" i="1"/>
  <c r="S105" i="1"/>
  <c r="T105" i="1"/>
  <c r="U105" i="1"/>
  <c r="V105" i="1"/>
  <c r="W105" i="1" s="1"/>
  <c r="G106" i="1"/>
  <c r="K106" i="1"/>
  <c r="O106" i="1"/>
  <c r="S106" i="1"/>
  <c r="T106" i="1"/>
  <c r="U106" i="1"/>
  <c r="V106" i="1"/>
  <c r="W106" i="1" s="1"/>
  <c r="D107" i="1"/>
  <c r="E107" i="1"/>
  <c r="F107" i="1"/>
  <c r="G107" i="1" s="1"/>
  <c r="H107" i="1"/>
  <c r="I107" i="1"/>
  <c r="J107" i="1"/>
  <c r="K107" i="1" s="1"/>
  <c r="L107" i="1"/>
  <c r="M107" i="1"/>
  <c r="N107" i="1"/>
  <c r="O107" i="1" s="1"/>
  <c r="P107" i="1"/>
  <c r="Q107" i="1"/>
  <c r="R107" i="1"/>
  <c r="S107" i="1" s="1"/>
  <c r="T107" i="1"/>
  <c r="U107" i="1"/>
  <c r="V107" i="1"/>
  <c r="W107" i="1" s="1"/>
  <c r="G108" i="1"/>
  <c r="K108" i="1"/>
  <c r="O108" i="1"/>
  <c r="S108" i="1"/>
  <c r="T108" i="1"/>
  <c r="U108" i="1"/>
  <c r="V108" i="1"/>
  <c r="W108" i="1" s="1"/>
  <c r="G109" i="1"/>
  <c r="K109" i="1"/>
  <c r="O109" i="1"/>
  <c r="S109" i="1"/>
  <c r="T109" i="1"/>
  <c r="U109" i="1"/>
  <c r="V109" i="1"/>
  <c r="W109" i="1" s="1"/>
  <c r="G110" i="1"/>
  <c r="K110" i="1"/>
  <c r="O110" i="1"/>
  <c r="S110" i="1"/>
  <c r="T110" i="1"/>
  <c r="U110" i="1"/>
  <c r="V110" i="1"/>
  <c r="W110" i="1" s="1"/>
  <c r="G111" i="1"/>
  <c r="K111" i="1"/>
  <c r="O111" i="1"/>
  <c r="S111" i="1"/>
  <c r="T111" i="1"/>
  <c r="U111" i="1"/>
  <c r="V111" i="1"/>
  <c r="W111" i="1" s="1"/>
  <c r="G112" i="1"/>
  <c r="K112" i="1"/>
  <c r="O112" i="1"/>
  <c r="S112" i="1"/>
  <c r="T112" i="1"/>
  <c r="U112" i="1"/>
  <c r="V112" i="1"/>
  <c r="W112" i="1" s="1"/>
  <c r="G113" i="1"/>
  <c r="K113" i="1"/>
  <c r="O113" i="1"/>
  <c r="S113" i="1"/>
  <c r="T113" i="1"/>
  <c r="U113" i="1"/>
  <c r="V113" i="1"/>
  <c r="W113" i="1" s="1"/>
  <c r="D114" i="1"/>
  <c r="E114" i="1"/>
  <c r="F114" i="1"/>
  <c r="G114" i="1" s="1"/>
  <c r="H114" i="1"/>
  <c r="I114" i="1"/>
  <c r="J114" i="1"/>
  <c r="K114" i="1" s="1"/>
  <c r="L114" i="1"/>
  <c r="M114" i="1"/>
  <c r="N114" i="1"/>
  <c r="O114" i="1" s="1"/>
  <c r="P114" i="1"/>
  <c r="Q114" i="1"/>
  <c r="R114" i="1"/>
  <c r="S114" i="1" s="1"/>
  <c r="T114" i="1"/>
  <c r="U114" i="1"/>
  <c r="V114" i="1"/>
  <c r="W114" i="1" s="1"/>
  <c r="G115" i="1"/>
  <c r="K115" i="1"/>
  <c r="O115" i="1"/>
  <c r="S115" i="1"/>
  <c r="T115" i="1"/>
  <c r="U115" i="1"/>
  <c r="V115" i="1"/>
  <c r="W115" i="1" s="1"/>
  <c r="G116" i="1"/>
  <c r="K116" i="1"/>
  <c r="O116" i="1"/>
  <c r="S116" i="1"/>
  <c r="T116" i="1"/>
  <c r="U116" i="1"/>
  <c r="V116" i="1"/>
  <c r="W116" i="1" s="1"/>
  <c r="G117" i="1"/>
  <c r="K117" i="1"/>
  <c r="O117" i="1"/>
  <c r="S117" i="1"/>
  <c r="T117" i="1"/>
  <c r="U117" i="1"/>
  <c r="V117" i="1"/>
  <c r="W117" i="1" s="1"/>
  <c r="G118" i="1"/>
  <c r="K118" i="1"/>
  <c r="O118" i="1"/>
  <c r="S118" i="1"/>
  <c r="T118" i="1"/>
  <c r="U118" i="1"/>
  <c r="V118" i="1"/>
  <c r="W118" i="1" s="1"/>
  <c r="G119" i="1"/>
  <c r="K119" i="1"/>
  <c r="O119" i="1"/>
  <c r="S119" i="1"/>
  <c r="T119" i="1"/>
  <c r="U119" i="1"/>
  <c r="V119" i="1"/>
  <c r="W119" i="1" s="1"/>
  <c r="G120" i="1"/>
  <c r="K120" i="1"/>
  <c r="O120" i="1"/>
  <c r="S120" i="1"/>
  <c r="T120" i="1"/>
  <c r="U120" i="1"/>
  <c r="V120" i="1"/>
  <c r="W120" i="1" s="1"/>
  <c r="D121" i="1"/>
  <c r="E121" i="1"/>
  <c r="F121" i="1"/>
  <c r="G121" i="1" s="1"/>
  <c r="I121" i="1"/>
  <c r="L121" i="1"/>
  <c r="M121" i="1"/>
  <c r="N121" i="1"/>
  <c r="O121" i="1" s="1"/>
  <c r="G122" i="1"/>
  <c r="K122" i="1"/>
  <c r="O122" i="1"/>
  <c r="S122" i="1"/>
  <c r="T122" i="1"/>
  <c r="U122" i="1"/>
  <c r="V122" i="1"/>
  <c r="W122" i="1" s="1"/>
  <c r="G123" i="1"/>
  <c r="H123" i="1"/>
  <c r="H121" i="1" s="1"/>
  <c r="J123" i="1"/>
  <c r="K123" i="1" s="1"/>
  <c r="O123" i="1"/>
  <c r="P123" i="1"/>
  <c r="Q123" i="1"/>
  <c r="Q121" i="1" s="1"/>
  <c r="U121" i="1" s="1"/>
  <c r="R123" i="1"/>
  <c r="R121" i="1" s="1"/>
  <c r="T123" i="1"/>
  <c r="V123" i="1"/>
  <c r="F124" i="1"/>
  <c r="G124" i="1"/>
  <c r="K124" i="1"/>
  <c r="O124" i="1"/>
  <c r="R124" i="1"/>
  <c r="S124" i="1"/>
  <c r="T124" i="1"/>
  <c r="U124" i="1"/>
  <c r="V124" i="1"/>
  <c r="W124" i="1"/>
  <c r="G125" i="1"/>
  <c r="K125" i="1"/>
  <c r="O125" i="1"/>
  <c r="S125" i="1"/>
  <c r="T125" i="1"/>
  <c r="U125" i="1"/>
  <c r="V125" i="1"/>
  <c r="W125" i="1"/>
  <c r="G126" i="1"/>
  <c r="H126" i="1"/>
  <c r="K126" i="1"/>
  <c r="O126" i="1"/>
  <c r="P126" i="1"/>
  <c r="U126" i="1"/>
  <c r="V126" i="1"/>
  <c r="G127" i="1"/>
  <c r="K127" i="1"/>
  <c r="O127" i="1"/>
  <c r="S127" i="1"/>
  <c r="T127" i="1"/>
  <c r="U127" i="1"/>
  <c r="V127" i="1"/>
  <c r="D133" i="1"/>
  <c r="E133" i="1"/>
  <c r="E139" i="1" s="1"/>
  <c r="F133" i="1"/>
  <c r="H133" i="1"/>
  <c r="I133" i="1"/>
  <c r="J133" i="1"/>
  <c r="L133" i="1"/>
  <c r="M133" i="1"/>
  <c r="N133" i="1"/>
  <c r="P133" i="1"/>
  <c r="Q133" i="1"/>
  <c r="U133" i="1"/>
  <c r="V133" i="1"/>
  <c r="D134" i="1"/>
  <c r="E134" i="1"/>
  <c r="F134" i="1"/>
  <c r="H134" i="1"/>
  <c r="I134" i="1"/>
  <c r="I139" i="1" s="1"/>
  <c r="M134" i="1"/>
  <c r="N134" i="1"/>
  <c r="P134" i="1"/>
  <c r="E135" i="1"/>
  <c r="F135" i="1"/>
  <c r="H135" i="1"/>
  <c r="H139" i="1" s="1"/>
  <c r="I135" i="1"/>
  <c r="J135" i="1"/>
  <c r="M135" i="1"/>
  <c r="M139" i="1" s="1"/>
  <c r="N135" i="1"/>
  <c r="P135" i="1"/>
  <c r="Q135" i="1"/>
  <c r="R135" i="1"/>
  <c r="D136" i="1"/>
  <c r="E136" i="1"/>
  <c r="F136" i="1"/>
  <c r="H136" i="1"/>
  <c r="I136" i="1"/>
  <c r="J136" i="1"/>
  <c r="L136" i="1"/>
  <c r="M136" i="1"/>
  <c r="N136" i="1"/>
  <c r="P136" i="1"/>
  <c r="Q136" i="1"/>
  <c r="R136" i="1"/>
  <c r="S136" i="1"/>
  <c r="U136" i="1"/>
  <c r="V136" i="1"/>
  <c r="D137" i="1"/>
  <c r="E137" i="1"/>
  <c r="F137" i="1"/>
  <c r="G137" i="1"/>
  <c r="H137" i="1"/>
  <c r="I137" i="1"/>
  <c r="J137" i="1"/>
  <c r="L137" i="1"/>
  <c r="M137" i="1"/>
  <c r="N137" i="1"/>
  <c r="O137" i="1"/>
  <c r="P137" i="1"/>
  <c r="Q137" i="1"/>
  <c r="R137" i="1"/>
  <c r="V137" i="1"/>
  <c r="D138" i="1"/>
  <c r="E138" i="1"/>
  <c r="F138" i="1"/>
  <c r="G138" i="1" s="1"/>
  <c r="H138" i="1"/>
  <c r="I138" i="1"/>
  <c r="J138" i="1"/>
  <c r="K138" i="1"/>
  <c r="L138" i="1"/>
  <c r="M138" i="1"/>
  <c r="N138" i="1"/>
  <c r="O138" i="1"/>
  <c r="Q138" i="1"/>
  <c r="R138" i="1"/>
  <c r="U138" i="1"/>
  <c r="V138" i="1"/>
  <c r="F139" i="1"/>
  <c r="N139" i="1"/>
  <c r="K79" i="1" l="1"/>
  <c r="V135" i="1"/>
  <c r="L135" i="1"/>
  <c r="R134" i="1"/>
  <c r="I128" i="1"/>
  <c r="S126" i="1"/>
  <c r="S137" i="1" s="1"/>
  <c r="T126" i="1"/>
  <c r="W126" i="1" s="1"/>
  <c r="U123" i="1"/>
  <c r="U134" i="1" s="1"/>
  <c r="U139" i="1" s="1"/>
  <c r="P121" i="1"/>
  <c r="S121" i="1" s="1"/>
  <c r="T121" i="1"/>
  <c r="K96" i="1"/>
  <c r="W95" i="1"/>
  <c r="H93" i="1"/>
  <c r="T91" i="1"/>
  <c r="W91" i="1" s="1"/>
  <c r="K91" i="1"/>
  <c r="V86" i="1"/>
  <c r="R86" i="1"/>
  <c r="V81" i="1"/>
  <c r="R79" i="1"/>
  <c r="V79" i="1" s="1"/>
  <c r="V72" i="1"/>
  <c r="S71" i="1"/>
  <c r="S138" i="1" s="1"/>
  <c r="P65" i="1"/>
  <c r="S65" i="1" s="1"/>
  <c r="T71" i="1"/>
  <c r="W71" i="1" s="1"/>
  <c r="U51" i="1"/>
  <c r="T29" i="1"/>
  <c r="T27" i="1"/>
  <c r="D23" i="1"/>
  <c r="G27" i="1"/>
  <c r="G136" i="1" s="1"/>
  <c r="K134" i="1"/>
  <c r="G133" i="1"/>
  <c r="J121" i="1"/>
  <c r="S86" i="1"/>
  <c r="S51" i="1"/>
  <c r="T51" i="1"/>
  <c r="P138" i="1"/>
  <c r="P139" i="1" s="1"/>
  <c r="Q134" i="1"/>
  <c r="Q139" i="1" s="1"/>
  <c r="J134" i="1"/>
  <c r="J139" i="1" s="1"/>
  <c r="R133" i="1"/>
  <c r="R139" i="1" s="1"/>
  <c r="N128" i="1"/>
  <c r="F128" i="1"/>
  <c r="W127" i="1"/>
  <c r="W123" i="1"/>
  <c r="K86" i="1"/>
  <c r="W90" i="1"/>
  <c r="O86" i="1"/>
  <c r="H72" i="1"/>
  <c r="T77" i="1"/>
  <c r="W77" i="1" s="1"/>
  <c r="K77" i="1"/>
  <c r="K137" i="1" s="1"/>
  <c r="O74" i="1"/>
  <c r="T74" i="1"/>
  <c r="W74" i="1" s="1"/>
  <c r="L72" i="1"/>
  <c r="O72" i="1" s="1"/>
  <c r="L134" i="1"/>
  <c r="L139" i="1" s="1"/>
  <c r="K136" i="1"/>
  <c r="O133" i="1"/>
  <c r="O44" i="1"/>
  <c r="T44" i="1"/>
  <c r="W44" i="1" s="1"/>
  <c r="O135" i="1"/>
  <c r="W38" i="1"/>
  <c r="T133" i="1"/>
  <c r="P23" i="1"/>
  <c r="R23" i="1"/>
  <c r="R128" i="1" s="1"/>
  <c r="S94" i="1"/>
  <c r="S133" i="1" s="1"/>
  <c r="S139" i="1" s="1"/>
  <c r="S93" i="1"/>
  <c r="D86" i="1"/>
  <c r="G89" i="1"/>
  <c r="T89" i="1"/>
  <c r="W89" i="1" s="1"/>
  <c r="D135" i="1"/>
  <c r="D139" i="1" s="1"/>
  <c r="U79" i="1"/>
  <c r="S72" i="1"/>
  <c r="K37" i="1"/>
  <c r="T37" i="1"/>
  <c r="W37" i="1" s="1"/>
  <c r="O134" i="1"/>
  <c r="K133" i="1"/>
  <c r="K139" i="1" s="1"/>
  <c r="S135" i="1"/>
  <c r="W25" i="1"/>
  <c r="T134" i="1"/>
  <c r="W9" i="1"/>
  <c r="O89" i="1"/>
  <c r="T84" i="1"/>
  <c r="W84" i="1" s="1"/>
  <c r="W83" i="1"/>
  <c r="P79" i="1"/>
  <c r="S79" i="1" s="1"/>
  <c r="W78" i="1"/>
  <c r="T61" i="1"/>
  <c r="W60" i="1"/>
  <c r="O58" i="1"/>
  <c r="W56" i="1"/>
  <c r="W52" i="1"/>
  <c r="K51" i="1"/>
  <c r="W48" i="1"/>
  <c r="G44" i="1"/>
  <c r="W40" i="1"/>
  <c r="S37" i="1"/>
  <c r="W36" i="1"/>
  <c r="W32" i="1"/>
  <c r="O30" i="1"/>
  <c r="O128" i="1" s="1"/>
  <c r="S123" i="1"/>
  <c r="G79" i="1"/>
  <c r="G75" i="1"/>
  <c r="G135" i="1" s="1"/>
  <c r="T75" i="1"/>
  <c r="W75" i="1" s="1"/>
  <c r="W57" i="1"/>
  <c r="W53" i="1"/>
  <c r="O51" i="1"/>
  <c r="W49" i="1"/>
  <c r="W45" i="1"/>
  <c r="K44" i="1"/>
  <c r="W41" i="1"/>
  <c r="G37" i="1"/>
  <c r="W33" i="1"/>
  <c r="S30" i="1"/>
  <c r="K26" i="1"/>
  <c r="K135" i="1" s="1"/>
  <c r="W82" i="1"/>
  <c r="O79" i="1"/>
  <c r="K68" i="1"/>
  <c r="T68" i="1"/>
  <c r="W68" i="1" s="1"/>
  <c r="H65" i="1"/>
  <c r="W59" i="1"/>
  <c r="K58" i="1"/>
  <c r="W55" i="1"/>
  <c r="G51" i="1"/>
  <c r="W47" i="1"/>
  <c r="S44" i="1"/>
  <c r="W43" i="1"/>
  <c r="W39" i="1"/>
  <c r="O37" i="1"/>
  <c r="W35" i="1"/>
  <c r="W31" i="1"/>
  <c r="W133" i="1" s="1"/>
  <c r="K30" i="1"/>
  <c r="S25" i="1"/>
  <c r="S134" i="1" s="1"/>
  <c r="W134" i="1" l="1"/>
  <c r="O139" i="1"/>
  <c r="K72" i="1"/>
  <c r="K128" i="1" s="1"/>
  <c r="T72" i="1"/>
  <c r="W72" i="1" s="1"/>
  <c r="K121" i="1"/>
  <c r="J128" i="1"/>
  <c r="V121" i="1"/>
  <c r="W121" i="1" s="1"/>
  <c r="W27" i="1"/>
  <c r="W136" i="1" s="1"/>
  <c r="T136" i="1"/>
  <c r="T139" i="1" s="1"/>
  <c r="W81" i="1"/>
  <c r="V134" i="1"/>
  <c r="V139" i="1" s="1"/>
  <c r="H128" i="1"/>
  <c r="G86" i="1"/>
  <c r="T86" i="1"/>
  <c r="W86" i="1" s="1"/>
  <c r="U128" i="1"/>
  <c r="W137" i="1"/>
  <c r="V23" i="1"/>
  <c r="V128" i="1" s="1"/>
  <c r="T137" i="1"/>
  <c r="G139" i="1"/>
  <c r="T23" i="1"/>
  <c r="G23" i="1"/>
  <c r="D128" i="1"/>
  <c r="G128" i="1" s="1"/>
  <c r="T79" i="1"/>
  <c r="W79" i="1" s="1"/>
  <c r="T65" i="1"/>
  <c r="W65" i="1" s="1"/>
  <c r="K65" i="1"/>
  <c r="W61" i="1"/>
  <c r="W135" i="1" s="1"/>
  <c r="T135" i="1"/>
  <c r="P128" i="1"/>
  <c r="S23" i="1"/>
  <c r="S128" i="1" s="1"/>
  <c r="L128" i="1"/>
  <c r="W51" i="1"/>
  <c r="W29" i="1"/>
  <c r="W138" i="1" s="1"/>
  <c r="T138" i="1"/>
  <c r="K93" i="1"/>
  <c r="T93" i="1"/>
  <c r="W93" i="1" s="1"/>
  <c r="W139" i="1" l="1"/>
  <c r="W23" i="1"/>
  <c r="W128" i="1" s="1"/>
  <c r="T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<sst xmlns="http://schemas.openxmlformats.org/spreadsheetml/2006/main" count="186" uniqueCount="44">
  <si>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T O T A 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</si>
  <si>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</si>
  <si>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</si>
  <si>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</si>
  <si>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</si>
  <si>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</si>
  <si>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</si>
  <si>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TOTAL</t>
  </si>
  <si>
    <t>ESTATAL</t>
  </si>
  <si>
    <t>FEDERAL
MUNICIPAL</t>
  </si>
  <si>
    <t>FEDERAL</t>
  </si>
  <si>
    <t>EST</t>
  </si>
  <si>
    <t xml:space="preserve">FEDERAL </t>
  </si>
  <si>
    <t>SALDO</t>
  </si>
  <si>
    <t>EJERCIDO</t>
  </si>
  <si>
    <t>DEVENGADO</t>
  </si>
  <si>
    <t>COMPROMETIDO</t>
  </si>
  <si>
    <t>PRESUPUESTO CONVENIDO</t>
  </si>
  <si>
    <t>Fortalecimiento de Programas Prioritarios de las Instituciones Estatales de Seguridad Pública e Impartición de Justicia</t>
  </si>
  <si>
    <t>Genética Forense</t>
  </si>
  <si>
    <t>Evaluación de los Distintos Programas o Acciones</t>
  </si>
  <si>
    <t>Unidad de Inteligencia Patrimonial y Económica (UIPE´S)</t>
  </si>
  <si>
    <t>Registro Público Vehicular</t>
  </si>
  <si>
    <t>Servicios de Llamadas de Emergencia 066 y de Denuncia Anónima 089</t>
  </si>
  <si>
    <t>Sistema Nacional de Información (Bases de Datos)</t>
  </si>
  <si>
    <t>Red Nacional de Telecomunicaciones</t>
  </si>
  <si>
    <t>Fortalecimiento de las Capacidades Humanas y Tecnológicas del Sistema Penitenciario Nacional</t>
  </si>
  <si>
    <t xml:space="preserve"> </t>
  </si>
  <si>
    <t>Nuevo Sistema de Justicia Penal</t>
  </si>
  <si>
    <t>Acceso a la Justicia para las Mujeres</t>
  </si>
  <si>
    <t>Huella Balística y Rastreo Computarizado de Armamento (IBIS/ETRACE)</t>
  </si>
  <si>
    <t>Implementación de Centros de Operación Estrategica (COE'S)</t>
  </si>
  <si>
    <t>Instrumentación de la Estrategia en el Combate al Secuestro (UECS)</t>
  </si>
  <si>
    <t>Profesionalización de las Instituciones de Seguridad Pública</t>
  </si>
  <si>
    <t>Fortalecimiento de las Capacidades de Evaluación en Control de Confianza</t>
  </si>
  <si>
    <t>Prevención Social de la Violencia y la Delincuencia con Participación Ciudadana</t>
  </si>
  <si>
    <t>FINANCIAMIENTO CONJUNTO</t>
  </si>
  <si>
    <t>PROGRAMAS CON PRIORIDAD NACIONAL</t>
  </si>
  <si>
    <t>CAPÍTULO</t>
  </si>
  <si>
    <t>PROGRAMA</t>
  </si>
  <si>
    <t xml:space="preserve">ENTIDAD FEDERATIVA: OAXACA </t>
  </si>
  <si>
    <t>(PESOS)</t>
  </si>
  <si>
    <t>AVANCE EN LA APLICACION DE LOS RECURSOS ASIGNADOS A LOS PROGRAMAS CON PRIORIDAD NACIONAL EN MATERIA DE SEGURIDAD PUBLICA, 2014
(cifras al 31 de marzo de 2018)</t>
  </si>
  <si>
    <t>SISTEMA NACIONAL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</si>
</sst>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164" formatCode="00"/>
    <numFmt numFmtId="165" formatCode="#,##0.00_ ;\-#,##0.00\ "/>
    <numFmt numFmtId="166" formatCode="0_ ;\-0\ 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4"/>
      <color indexed="8"/>
      <name val="Calibri"/>
      <family val="2"/>
    </font>
    <font>
      <sz val="20"/>
      <color indexed="8"/>
      <name val="Calibri"/>
      <family val="2"/>
      <scheme val="minor"/>
    </font>
    <font>
      <sz val="16"/>
      <name val="Gotham Book"/>
      <family val="3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Gotham Book"/>
      <family val="3"/>
    </font>
    <font>
      <b/>
      <sz val="22"/>
      <color indexed="8"/>
      <name val="Arial"/>
      <family val="2"/>
    </font>
    <font>
      <sz val="18"/>
      <name val="Gotham Book"/>
      <family val="3"/>
    </font>
    <font>
      <sz val="18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sz val="9"/>
      <color indexed="81"/>
      <name val="Tahoma"/>
      <family val="2"/>
    </font>
    <font>
      <sz val="14"/>
      <color indexed="81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2" fillId="0" borderId="0" xfId="2"/>
    <xf numFmtId="0" fontId="2" fillId="0" borderId="0" xfId="2" applyBorder="1"/>
    <xf numFmtId="0" fontId="3" fillId="0" borderId="0" xfId="3" applyFont="1" applyBorder="1" applyAlignment="1" applyProtection="1">
      <alignment horizontal="center"/>
    </xf>
    <xf numFmtId="0" fontId="3" fillId="0" borderId="0" xfId="3" applyFont="1" applyBorder="1" applyAlignment="1" applyProtection="1">
      <alignment horizontal="right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5" fillId="0" borderId="0" xfId="3" applyFont="1" applyBorder="1" applyAlignment="1" applyProtection="1">
      <alignment horizontal="center" wrapText="1"/>
      <protection locked="0"/>
    </xf>
    <xf numFmtId="0" fontId="5" fillId="0" borderId="0" xfId="3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 vertical="center" wrapText="1"/>
      <protection locked="0"/>
    </xf>
    <xf numFmtId="44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vertical="center" wrapText="1"/>
    </xf>
    <xf numFmtId="0" fontId="8" fillId="0" borderId="0" xfId="0" applyFont="1"/>
    <xf numFmtId="0" fontId="5" fillId="0" borderId="0" xfId="3" applyFont="1" applyBorder="1" applyAlignment="1" applyProtection="1">
      <alignment vertical="center" wrapText="1"/>
    </xf>
    <xf numFmtId="44" fontId="5" fillId="0" borderId="0" xfId="1" applyFont="1" applyBorder="1" applyAlignment="1" applyProtection="1">
      <alignment vertical="center" wrapText="1"/>
    </xf>
    <xf numFmtId="0" fontId="9" fillId="0" borderId="0" xfId="3" applyFont="1" applyBorder="1" applyProtection="1"/>
    <xf numFmtId="44" fontId="3" fillId="0" borderId="0" xfId="1" applyFont="1" applyBorder="1" applyAlignment="1" applyProtection="1">
      <alignment horizontal="center" vertical="center" wrapText="1"/>
    </xf>
    <xf numFmtId="44" fontId="4" fillId="0" borderId="0" xfId="1" applyFont="1" applyAlignment="1" applyProtection="1">
      <alignment horizontal="center" vertical="center" wrapText="1"/>
    </xf>
    <xf numFmtId="44" fontId="5" fillId="0" borderId="0" xfId="1" applyFont="1" applyBorder="1" applyAlignment="1" applyProtection="1">
      <alignment horizontal="center" vertical="center" wrapText="1"/>
    </xf>
    <xf numFmtId="0" fontId="10" fillId="0" borderId="0" xfId="4" applyFont="1" applyAlignment="1">
      <alignment vertical="center"/>
    </xf>
    <xf numFmtId="4" fontId="11" fillId="2" borderId="1" xfId="4" applyNumberFormat="1" applyFont="1" applyFill="1" applyBorder="1" applyAlignment="1">
      <alignment vertical="center"/>
    </xf>
    <xf numFmtId="0" fontId="11" fillId="2" borderId="2" xfId="4" applyFont="1" applyFill="1" applyBorder="1" applyAlignment="1">
      <alignment horizontal="center" vertical="center"/>
    </xf>
    <xf numFmtId="4" fontId="12" fillId="0" borderId="3" xfId="4" applyNumberFormat="1" applyFont="1" applyFill="1" applyBorder="1" applyAlignment="1">
      <alignment vertical="center" wrapText="1"/>
    </xf>
    <xf numFmtId="4" fontId="12" fillId="0" borderId="4" xfId="4" applyNumberFormat="1" applyFont="1" applyFill="1" applyBorder="1" applyAlignment="1">
      <alignment vertical="center" wrapText="1"/>
    </xf>
    <xf numFmtId="164" fontId="13" fillId="0" borderId="4" xfId="4" applyNumberFormat="1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center" vertical="center"/>
    </xf>
    <xf numFmtId="4" fontId="12" fillId="0" borderId="6" xfId="4" applyNumberFormat="1" applyFont="1" applyFill="1" applyBorder="1" applyAlignment="1">
      <alignment vertical="center" wrapText="1"/>
    </xf>
    <xf numFmtId="4" fontId="12" fillId="0" borderId="7" xfId="4" applyNumberFormat="1" applyFont="1" applyFill="1" applyBorder="1" applyAlignment="1">
      <alignment vertical="center" wrapText="1"/>
    </xf>
    <xf numFmtId="164" fontId="13" fillId="0" borderId="7" xfId="4" applyNumberFormat="1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center" vertical="center"/>
    </xf>
    <xf numFmtId="4" fontId="12" fillId="0" borderId="9" xfId="4" applyNumberFormat="1" applyFont="1" applyFill="1" applyBorder="1" applyAlignment="1">
      <alignment vertical="center" wrapText="1"/>
    </xf>
    <xf numFmtId="4" fontId="12" fillId="0" borderId="10" xfId="4" applyNumberFormat="1" applyFont="1" applyFill="1" applyBorder="1" applyAlignment="1">
      <alignment vertical="center" wrapText="1"/>
    </xf>
    <xf numFmtId="164" fontId="13" fillId="0" borderId="10" xfId="4" applyNumberFormat="1" applyFont="1" applyFill="1" applyBorder="1" applyAlignment="1">
      <alignment horizontal="left" vertical="center" wrapText="1"/>
    </xf>
    <xf numFmtId="0" fontId="14" fillId="0" borderId="11" xfId="4" applyFont="1" applyFill="1" applyBorder="1" applyAlignment="1">
      <alignment horizontal="center" vertical="center"/>
    </xf>
    <xf numFmtId="4" fontId="13" fillId="2" borderId="12" xfId="4" applyNumberFormat="1" applyFont="1" applyFill="1" applyBorder="1" applyAlignment="1">
      <alignment horizontal="center" vertical="center"/>
    </xf>
    <xf numFmtId="4" fontId="13" fillId="2" borderId="12" xfId="4" applyNumberFormat="1" applyFont="1" applyFill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41" fontId="13" fillId="2" borderId="13" xfId="4" applyNumberFormat="1" applyFont="1" applyFill="1" applyBorder="1" applyAlignment="1">
      <alignment horizontal="center" vertical="center" wrapText="1"/>
    </xf>
    <xf numFmtId="0" fontId="10" fillId="0" borderId="0" xfId="4" applyFont="1" applyBorder="1" applyAlignment="1">
      <alignment vertical="center"/>
    </xf>
    <xf numFmtId="0" fontId="15" fillId="0" borderId="0" xfId="4" applyFont="1" applyBorder="1" applyAlignment="1">
      <alignment horizontal="left" vertical="center" wrapText="1"/>
    </xf>
    <xf numFmtId="4" fontId="15" fillId="0" borderId="0" xfId="4" applyNumberFormat="1" applyFont="1" applyBorder="1" applyAlignment="1">
      <alignment horizontal="left" vertical="center" wrapText="1"/>
    </xf>
    <xf numFmtId="4" fontId="16" fillId="2" borderId="13" xfId="4" applyNumberFormat="1" applyFont="1" applyFill="1" applyBorder="1" applyAlignment="1">
      <alignment horizontal="right" vertical="center" wrapText="1"/>
    </xf>
    <xf numFmtId="41" fontId="16" fillId="2" borderId="13" xfId="4" applyNumberFormat="1" applyFont="1" applyFill="1" applyBorder="1" applyAlignment="1">
      <alignment horizontal="center" vertical="center" wrapText="1"/>
    </xf>
    <xf numFmtId="0" fontId="17" fillId="0" borderId="0" xfId="4" applyFont="1" applyBorder="1" applyAlignment="1">
      <alignment vertical="center"/>
    </xf>
    <xf numFmtId="4" fontId="13" fillId="0" borderId="14" xfId="4" applyNumberFormat="1" applyFont="1" applyFill="1" applyBorder="1" applyAlignment="1">
      <alignment horizontal="right" vertical="center" wrapText="1"/>
    </xf>
    <xf numFmtId="4" fontId="12" fillId="0" borderId="7" xfId="4" applyNumberFormat="1" applyFont="1" applyFill="1" applyBorder="1" applyAlignment="1">
      <alignment horizontal="right" vertical="center" wrapText="1"/>
    </xf>
    <xf numFmtId="165" fontId="13" fillId="0" borderId="14" xfId="4" applyNumberFormat="1" applyFont="1" applyFill="1" applyBorder="1" applyAlignment="1">
      <alignment horizontal="right" vertical="center" wrapText="1"/>
    </xf>
    <xf numFmtId="164" fontId="12" fillId="0" borderId="7" xfId="4" applyNumberFormat="1" applyFont="1" applyFill="1" applyBorder="1" applyAlignment="1">
      <alignment horizontal="left" vertical="center" wrapText="1"/>
    </xf>
    <xf numFmtId="0" fontId="18" fillId="0" borderId="7" xfId="4" applyFont="1" applyFill="1" applyBorder="1" applyAlignment="1">
      <alignment horizontal="center" vertical="center"/>
    </xf>
    <xf numFmtId="0" fontId="14" fillId="3" borderId="15" xfId="4" applyFont="1" applyFill="1" applyBorder="1" applyAlignment="1">
      <alignment horizontal="center" vertical="center"/>
    </xf>
    <xf numFmtId="0" fontId="14" fillId="3" borderId="16" xfId="4" applyFont="1" applyFill="1" applyBorder="1" applyAlignment="1">
      <alignment horizontal="center" vertical="center"/>
    </xf>
    <xf numFmtId="4" fontId="13" fillId="3" borderId="14" xfId="4" applyNumberFormat="1" applyFont="1" applyFill="1" applyBorder="1" applyAlignment="1">
      <alignment horizontal="right" vertical="center" wrapText="1"/>
    </xf>
    <xf numFmtId="4" fontId="13" fillId="3" borderId="7" xfId="4" applyNumberFormat="1" applyFont="1" applyFill="1" applyBorder="1" applyAlignment="1">
      <alignment horizontal="right" vertical="center" wrapText="1"/>
    </xf>
    <xf numFmtId="165" fontId="13" fillId="3" borderId="14" xfId="4" applyNumberFormat="1" applyFont="1" applyFill="1" applyBorder="1" applyAlignment="1">
      <alignment horizontal="right" vertical="center" wrapText="1"/>
    </xf>
    <xf numFmtId="164" fontId="13" fillId="3" borderId="7" xfId="4" applyNumberFormat="1" applyFont="1" applyFill="1" applyBorder="1" applyAlignment="1">
      <alignment horizontal="justify" vertical="center" wrapText="1"/>
    </xf>
    <xf numFmtId="0" fontId="14" fillId="3" borderId="7" xfId="4" applyFont="1" applyFill="1" applyBorder="1" applyAlignment="1">
      <alignment horizontal="center" vertical="center"/>
    </xf>
    <xf numFmtId="0" fontId="14" fillId="3" borderId="17" xfId="4" applyFont="1" applyFill="1" applyBorder="1" applyAlignment="1">
      <alignment horizontal="center" vertical="center"/>
    </xf>
    <xf numFmtId="164" fontId="13" fillId="3" borderId="7" xfId="4" applyNumberFormat="1" applyFont="1" applyFill="1" applyBorder="1" applyAlignment="1">
      <alignment horizontal="left" vertical="center" wrapText="1" indent="1"/>
    </xf>
    <xf numFmtId="164" fontId="13" fillId="3" borderId="14" xfId="4" applyNumberFormat="1" applyFont="1" applyFill="1" applyBorder="1" applyAlignment="1">
      <alignment horizontal="justify" vertical="center" wrapText="1"/>
    </xf>
    <xf numFmtId="0" fontId="14" fillId="3" borderId="18" xfId="4" applyFont="1" applyFill="1" applyBorder="1" applyAlignment="1">
      <alignment horizontal="center" vertical="center"/>
    </xf>
    <xf numFmtId="0" fontId="14" fillId="3" borderId="19" xfId="4" applyFont="1" applyFill="1" applyBorder="1" applyAlignment="1">
      <alignment horizontal="center" vertical="center"/>
    </xf>
    <xf numFmtId="0" fontId="12" fillId="0" borderId="0" xfId="2" applyFont="1"/>
    <xf numFmtId="41" fontId="13" fillId="2" borderId="13" xfId="4" applyNumberFormat="1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textRotation="90"/>
    </xf>
    <xf numFmtId="166" fontId="13" fillId="2" borderId="13" xfId="4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/>
    </xf>
    <xf numFmtId="41" fontId="20" fillId="0" borderId="0" xfId="4" applyNumberFormat="1" applyFont="1" applyFill="1" applyBorder="1" applyAlignment="1">
      <alignment horizontal="center" vertical="center" wrapText="1"/>
    </xf>
    <xf numFmtId="41" fontId="20" fillId="0" borderId="0" xfId="4" applyNumberFormat="1" applyFont="1" applyFill="1" applyBorder="1" applyAlignment="1">
      <alignment horizontal="center" vertical="center" wrapText="1"/>
    </xf>
    <xf numFmtId="167" fontId="20" fillId="0" borderId="0" xfId="4" applyNumberFormat="1" applyFont="1" applyBorder="1" applyAlignment="1">
      <alignment horizontal="center" vertical="center"/>
    </xf>
  </cellXfs>
  <cellStyles count="8">
    <cellStyle name="Moneda" xfId="1" builtinId="4"/>
    <cellStyle name="Normal" xfId="0" builtinId="0"/>
    <cellStyle name="Normal 2" xfId="5"/>
    <cellStyle name="Normal 2 2" xfId="6"/>
    <cellStyle name="Normal 2 2 2" xfId="4"/>
    <cellStyle name="Normal 3" xfId="7"/>
    <cellStyle name="Normal 44" xfId="3"/>
    <cellStyle name="Normal 4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1904999</xdr:colOff>
      <xdr:row>141</xdr:row>
      <xdr:rowOff>95250</xdr:rowOff>
    </xdr:from>
    <xdr:to>
      <xdr:col>12</xdr:col>
      <xdr:colOff>1809750</xdr:colOff>
      <xdr:row>145</xdr:row>
      <xdr:rowOff>595312</xdr:rowOff>
    </xdr:to>
    <xdr:sp macro="" textlink="">
      <xdr:nvSpPr>
        <xdr:cNvPr id="2" name="CuadroTexto 1"/>
        <xdr:cNvSpPr txBox="1"/>
      </xdr:nvSpPr>
      <xdr:spPr>
        <a:xfrm>
          <a:off x="6857999" y="26955750"/>
          <a:ext cx="3048001" cy="862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  _______________________________________________                                                                  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L.A.E. ROSALBA AURORA MELGAR                                                 OFICIAL MAYOR</a:t>
          </a:r>
          <a:endParaRPr lang="es-MX" sz="2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2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.%20INFORME%20CEACO%202018/MARZO%202018%20EJ%20ANTERIORESS-%20-/PPTO%20FASP%202014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636519.8899999999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538490.55000000005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5000000</v>
          </cell>
          <cell r="AT1785">
            <v>0</v>
          </cell>
        </row>
        <row r="1944">
          <cell r="AM1944">
            <v>14660000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4027500</v>
          </cell>
          <cell r="AT2060">
            <v>0</v>
          </cell>
          <cell r="BA2060">
            <v>0</v>
          </cell>
        </row>
        <row r="2353">
          <cell r="AM2353">
            <v>14520000</v>
          </cell>
          <cell r="AT2353">
            <v>-1.6007106751203537E-10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26178528.559999999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3205134.04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400000</v>
          </cell>
          <cell r="AP3123">
            <v>98300</v>
          </cell>
          <cell r="AT3123">
            <v>0</v>
          </cell>
        </row>
        <row r="3638">
          <cell r="AM3638">
            <v>6305183.6900000004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5328179.8499999996</v>
          </cell>
          <cell r="AT3718">
            <v>5.9604632340892749E-10</v>
          </cell>
        </row>
      </sheetData>
      <sheetData sheetId="2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1815000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/>
      <sheetData sheetId="11">
        <row r="29">
          <cell r="AO29">
            <v>100000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0"/>
  <sheetViews>
    <sheetView tabSelected="1" topLeftCell="M1" zoomScale="50" zoomScaleNormal="50" zoomScaleSheetLayoutView="50" workbookViewId="0">
      <selection activeCell="S124" sqref="S124"/>
    </sheetView>
  </sheetViews>
  <sheetFormatPr baseColWidth="10" defaultRowHeight="12.75"/>
  <cols>
    <col min="1" max="1" width="11.42578125" style="1"/>
    <col min="2" max="2" width="14.42578125" style="1" bestFit="1" customWidth="1"/>
    <col min="3" max="3" width="87.28515625" style="1" customWidth="1"/>
    <col min="4" max="4" width="37.28515625" style="1" customWidth="1"/>
    <col min="5" max="6" width="31" style="1" customWidth="1"/>
    <col min="7" max="7" width="35.5703125" style="1" customWidth="1"/>
    <col min="8" max="8" width="31.5703125" style="1" bestFit="1" customWidth="1"/>
    <col min="9" max="9" width="31" style="1" customWidth="1"/>
    <col min="10" max="10" width="26.7109375" style="1" customWidth="1"/>
    <col min="11" max="11" width="31.5703125" style="1" bestFit="1" customWidth="1"/>
    <col min="12" max="12" width="28.7109375" style="1" bestFit="1" customWidth="1"/>
    <col min="13" max="13" width="28.42578125" style="1" customWidth="1"/>
    <col min="14" max="14" width="24.140625" style="1" customWidth="1"/>
    <col min="15" max="15" width="28.7109375" style="1" bestFit="1" customWidth="1"/>
    <col min="16" max="16" width="30.28515625" style="1" customWidth="1"/>
    <col min="17" max="18" width="31" style="1" customWidth="1"/>
    <col min="19" max="19" width="34.140625" style="1" bestFit="1" customWidth="1"/>
    <col min="20" max="20" width="32" style="1" customWidth="1"/>
    <col min="21" max="22" width="31" style="1" customWidth="1"/>
    <col min="23" max="23" width="33.140625" style="1" customWidth="1"/>
    <col min="24" max="16384" width="11.42578125" style="1"/>
  </cols>
  <sheetData>
    <row r="1" spans="1:23" ht="44.25" customHeight="1">
      <c r="A1" s="67"/>
      <c r="B1" s="67"/>
      <c r="C1" s="69" t="s">
        <v>43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7"/>
    </row>
    <row r="2" spans="1:23" ht="74.25" customHeight="1">
      <c r="A2" s="67"/>
      <c r="B2" s="67"/>
      <c r="C2" s="69" t="s">
        <v>42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7"/>
    </row>
    <row r="3" spans="1:23" ht="44.25" customHeight="1">
      <c r="A3" s="67"/>
      <c r="B3" s="67"/>
      <c r="C3" s="70" t="s">
        <v>41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67"/>
    </row>
    <row r="4" spans="1:23" ht="44.25" customHeight="1">
      <c r="A4" s="67"/>
      <c r="B4" s="67"/>
      <c r="C4" s="69" t="s">
        <v>40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7"/>
    </row>
    <row r="5" spans="1:23" ht="44.25" customHeight="1" thickBot="1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7"/>
    </row>
    <row r="6" spans="1:23" s="63" customFormat="1" ht="47.25" customHeight="1" thickBot="1">
      <c r="A6" s="65" t="s">
        <v>39</v>
      </c>
      <c r="B6" s="65" t="s">
        <v>38</v>
      </c>
      <c r="C6" s="39" t="s">
        <v>37</v>
      </c>
      <c r="D6" s="66" t="s">
        <v>36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63" customFormat="1" ht="47.25" customHeight="1" thickBot="1">
      <c r="A7" s="65"/>
      <c r="B7" s="65"/>
      <c r="C7" s="39"/>
      <c r="D7" s="39" t="s">
        <v>17</v>
      </c>
      <c r="E7" s="39"/>
      <c r="F7" s="39"/>
      <c r="G7" s="39"/>
      <c r="H7" s="39" t="s">
        <v>16</v>
      </c>
      <c r="I7" s="39"/>
      <c r="J7" s="39"/>
      <c r="K7" s="39"/>
      <c r="L7" s="39" t="s">
        <v>15</v>
      </c>
      <c r="M7" s="39"/>
      <c r="N7" s="39"/>
      <c r="O7" s="39"/>
      <c r="P7" s="39" t="s">
        <v>14</v>
      </c>
      <c r="Q7" s="39"/>
      <c r="R7" s="39"/>
      <c r="S7" s="39"/>
      <c r="T7" s="66" t="s">
        <v>13</v>
      </c>
      <c r="U7" s="66"/>
      <c r="V7" s="66"/>
      <c r="W7" s="66"/>
    </row>
    <row r="8" spans="1:23" s="63" customFormat="1" ht="65.25" customHeight="1" thickBot="1">
      <c r="A8" s="65"/>
      <c r="B8" s="65"/>
      <c r="C8" s="39"/>
      <c r="D8" s="64" t="s">
        <v>10</v>
      </c>
      <c r="E8" s="64" t="s">
        <v>9</v>
      </c>
      <c r="F8" s="64" t="s">
        <v>8</v>
      </c>
      <c r="G8" s="64" t="s">
        <v>7</v>
      </c>
      <c r="H8" s="64" t="s">
        <v>10</v>
      </c>
      <c r="I8" s="64" t="s">
        <v>9</v>
      </c>
      <c r="J8" s="64" t="s">
        <v>8</v>
      </c>
      <c r="K8" s="64" t="s">
        <v>7</v>
      </c>
      <c r="L8" s="64" t="s">
        <v>10</v>
      </c>
      <c r="M8" s="64" t="s">
        <v>9</v>
      </c>
      <c r="N8" s="64" t="s">
        <v>8</v>
      </c>
      <c r="O8" s="64" t="s">
        <v>7</v>
      </c>
      <c r="P8" s="64" t="s">
        <v>10</v>
      </c>
      <c r="Q8" s="64" t="s">
        <v>9</v>
      </c>
      <c r="R8" s="64" t="s">
        <v>8</v>
      </c>
      <c r="S8" s="64" t="s">
        <v>7</v>
      </c>
      <c r="T8" s="64" t="s">
        <v>10</v>
      </c>
      <c r="U8" s="64" t="s">
        <v>9</v>
      </c>
      <c r="V8" s="64" t="s">
        <v>8</v>
      </c>
      <c r="W8" s="64" t="s">
        <v>7</v>
      </c>
    </row>
    <row r="9" spans="1:23" ht="64.5" hidden="1" customHeight="1">
      <c r="A9" s="62">
        <v>1</v>
      </c>
      <c r="B9" s="61"/>
      <c r="C9" s="60" t="s">
        <v>35</v>
      </c>
      <c r="D9" s="53">
        <f>SUM(D10:D15)</f>
        <v>0</v>
      </c>
      <c r="E9" s="53">
        <f>SUM(E10:E15)</f>
        <v>0</v>
      </c>
      <c r="F9" s="53">
        <f>SUM(F10:F15)</f>
        <v>0</v>
      </c>
      <c r="G9" s="55">
        <f>D9+E9+F9</f>
        <v>0</v>
      </c>
      <c r="H9" s="53">
        <f>SUM(H10:H15)</f>
        <v>0</v>
      </c>
      <c r="I9" s="53">
        <f>SUM(I10:I15)</f>
        <v>0</v>
      </c>
      <c r="J9" s="53">
        <f>SUM(J10:J15)</f>
        <v>0</v>
      </c>
      <c r="K9" s="53">
        <f>H9+I9+J9</f>
        <v>0</v>
      </c>
      <c r="L9" s="53">
        <f>SUM(L10:L15)</f>
        <v>0</v>
      </c>
      <c r="M9" s="53">
        <f>SUM(M10:M15)</f>
        <v>0</v>
      </c>
      <c r="N9" s="53">
        <f>SUM(N10:N15)</f>
        <v>0</v>
      </c>
      <c r="O9" s="53">
        <f>L9+M9+N9</f>
        <v>0</v>
      </c>
      <c r="P9" s="53">
        <f>SUM(P10:P15)</f>
        <v>0</v>
      </c>
      <c r="Q9" s="53">
        <f>SUM(Q10:Q15)</f>
        <v>0</v>
      </c>
      <c r="R9" s="53">
        <f>SUM(R10:R15)</f>
        <v>0</v>
      </c>
      <c r="S9" s="53">
        <f>P9+Q9+R9</f>
        <v>0</v>
      </c>
      <c r="T9" s="53">
        <f>D9-H9-L9-P9</f>
        <v>0</v>
      </c>
      <c r="U9" s="53">
        <f>E9-I9-M9-Q9</f>
        <v>0</v>
      </c>
      <c r="V9" s="53">
        <f>F9-J9-N9-R9</f>
        <v>0</v>
      </c>
      <c r="W9" s="53">
        <f>G9-K9-O9-S9</f>
        <v>0</v>
      </c>
    </row>
    <row r="10" spans="1:23" ht="49.5" hidden="1" customHeight="1">
      <c r="A10" s="52"/>
      <c r="B10" s="50">
        <v>1000</v>
      </c>
      <c r="C10" s="49" t="s">
        <v>6</v>
      </c>
      <c r="D10" s="47">
        <v>0</v>
      </c>
      <c r="E10" s="47">
        <v>0</v>
      </c>
      <c r="F10" s="47">
        <v>0</v>
      </c>
      <c r="G10" s="48">
        <f>D10+E10+F10</f>
        <v>0</v>
      </c>
      <c r="H10" s="47">
        <v>0</v>
      </c>
      <c r="I10" s="47">
        <v>0</v>
      </c>
      <c r="J10" s="47">
        <v>0</v>
      </c>
      <c r="K10" s="46">
        <f>H10+I10+J10</f>
        <v>0</v>
      </c>
      <c r="L10" s="47">
        <v>0</v>
      </c>
      <c r="M10" s="47">
        <v>0</v>
      </c>
      <c r="N10" s="47">
        <v>0</v>
      </c>
      <c r="O10" s="46">
        <f>L10+M10+N10</f>
        <v>0</v>
      </c>
      <c r="P10" s="47">
        <v>0</v>
      </c>
      <c r="Q10" s="47">
        <v>0</v>
      </c>
      <c r="R10" s="47">
        <v>0</v>
      </c>
      <c r="S10" s="46">
        <f>P10+Q10+R10</f>
        <v>0</v>
      </c>
      <c r="T10" s="47">
        <f>D10-H10-L10-P10</f>
        <v>0</v>
      </c>
      <c r="U10" s="47">
        <f>E10-I10-M10-Q10</f>
        <v>0</v>
      </c>
      <c r="V10" s="47">
        <f>F10-J10-N10-R10</f>
        <v>0</v>
      </c>
      <c r="W10" s="46">
        <f>T10+U10+V10</f>
        <v>0</v>
      </c>
    </row>
    <row r="11" spans="1:23" ht="49.5" hidden="1" customHeight="1">
      <c r="A11" s="52"/>
      <c r="B11" s="50">
        <v>2000</v>
      </c>
      <c r="C11" s="49" t="s">
        <v>5</v>
      </c>
      <c r="D11" s="47">
        <v>0</v>
      </c>
      <c r="E11" s="47">
        <v>0</v>
      </c>
      <c r="F11" s="47">
        <v>0</v>
      </c>
      <c r="G11" s="48">
        <f>D11+E11+F11</f>
        <v>0</v>
      </c>
      <c r="H11" s="47">
        <v>0</v>
      </c>
      <c r="I11" s="47">
        <v>0</v>
      </c>
      <c r="J11" s="47">
        <v>0</v>
      </c>
      <c r="K11" s="46">
        <f>H11+I11+J11</f>
        <v>0</v>
      </c>
      <c r="L11" s="47">
        <v>0</v>
      </c>
      <c r="M11" s="47">
        <v>0</v>
      </c>
      <c r="N11" s="47">
        <v>0</v>
      </c>
      <c r="O11" s="46">
        <f>L11+M11+N11</f>
        <v>0</v>
      </c>
      <c r="P11" s="47">
        <v>0</v>
      </c>
      <c r="Q11" s="47">
        <v>0</v>
      </c>
      <c r="R11" s="47">
        <v>0</v>
      </c>
      <c r="S11" s="46">
        <f>P11+Q11+R11</f>
        <v>0</v>
      </c>
      <c r="T11" s="47">
        <f>D11-H11-L11-P11</f>
        <v>0</v>
      </c>
      <c r="U11" s="47">
        <f>E11-I11-M11-Q11</f>
        <v>0</v>
      </c>
      <c r="V11" s="47">
        <f>F11-J11-N11-R11</f>
        <v>0</v>
      </c>
      <c r="W11" s="46">
        <f>T11+U11+V11</f>
        <v>0</v>
      </c>
    </row>
    <row r="12" spans="1:23" ht="49.5" hidden="1" customHeight="1">
      <c r="A12" s="52"/>
      <c r="B12" s="50">
        <v>3000</v>
      </c>
      <c r="C12" s="49" t="s">
        <v>4</v>
      </c>
      <c r="D12" s="47">
        <v>0</v>
      </c>
      <c r="E12" s="47">
        <v>0</v>
      </c>
      <c r="F12" s="47">
        <v>0</v>
      </c>
      <c r="G12" s="48">
        <f>D12+E12+F12</f>
        <v>0</v>
      </c>
      <c r="H12" s="47">
        <v>0</v>
      </c>
      <c r="I12" s="47">
        <v>0</v>
      </c>
      <c r="J12" s="47">
        <v>0</v>
      </c>
      <c r="K12" s="46">
        <f>H12+I12+J12</f>
        <v>0</v>
      </c>
      <c r="L12" s="47">
        <v>0</v>
      </c>
      <c r="M12" s="47">
        <v>0</v>
      </c>
      <c r="N12" s="47">
        <v>0</v>
      </c>
      <c r="O12" s="46">
        <f>L12+M12+N12</f>
        <v>0</v>
      </c>
      <c r="P12" s="47">
        <v>0</v>
      </c>
      <c r="Q12" s="47">
        <v>0</v>
      </c>
      <c r="R12" s="47">
        <v>0</v>
      </c>
      <c r="S12" s="46">
        <f>P12+Q12+R12</f>
        <v>0</v>
      </c>
      <c r="T12" s="47">
        <f>D12-H12-L12-P12</f>
        <v>0</v>
      </c>
      <c r="U12" s="47">
        <f>E12-I12-M12-Q12</f>
        <v>0</v>
      </c>
      <c r="V12" s="47">
        <f>F12-J12-N12-R12</f>
        <v>0</v>
      </c>
      <c r="W12" s="46">
        <f>T12+U12+V12</f>
        <v>0</v>
      </c>
    </row>
    <row r="13" spans="1:23" ht="54.95" hidden="1" customHeight="1">
      <c r="A13" s="52"/>
      <c r="B13" s="50">
        <v>4000</v>
      </c>
      <c r="C13" s="49" t="s">
        <v>3</v>
      </c>
      <c r="D13" s="47">
        <v>0</v>
      </c>
      <c r="E13" s="47">
        <v>0</v>
      </c>
      <c r="F13" s="47">
        <v>0</v>
      </c>
      <c r="G13" s="48">
        <f>D13+E13+F13</f>
        <v>0</v>
      </c>
      <c r="H13" s="47">
        <v>0</v>
      </c>
      <c r="I13" s="47">
        <v>0</v>
      </c>
      <c r="J13" s="47">
        <v>0</v>
      </c>
      <c r="K13" s="46">
        <f>H13+I13+J13</f>
        <v>0</v>
      </c>
      <c r="L13" s="47">
        <v>0</v>
      </c>
      <c r="M13" s="47">
        <v>0</v>
      </c>
      <c r="N13" s="47">
        <v>0</v>
      </c>
      <c r="O13" s="46">
        <f>L13+M13+N13</f>
        <v>0</v>
      </c>
      <c r="P13" s="47">
        <v>0</v>
      </c>
      <c r="Q13" s="47">
        <v>0</v>
      </c>
      <c r="R13" s="47">
        <v>0</v>
      </c>
      <c r="S13" s="46">
        <f>P13+Q13+R13</f>
        <v>0</v>
      </c>
      <c r="T13" s="47">
        <f>D13-H13-L13-P13</f>
        <v>0</v>
      </c>
      <c r="U13" s="47">
        <f>E13-I13-M13-Q13</f>
        <v>0</v>
      </c>
      <c r="V13" s="47">
        <f>F13-J13-N13-R13</f>
        <v>0</v>
      </c>
      <c r="W13" s="46">
        <f>T13+U13+V13</f>
        <v>0</v>
      </c>
    </row>
    <row r="14" spans="1:23" ht="49.5" hidden="1" customHeight="1">
      <c r="A14" s="52"/>
      <c r="B14" s="50">
        <v>5000</v>
      </c>
      <c r="C14" s="49" t="s">
        <v>2</v>
      </c>
      <c r="D14" s="47">
        <v>0</v>
      </c>
      <c r="E14" s="47">
        <v>0</v>
      </c>
      <c r="F14" s="47">
        <v>0</v>
      </c>
      <c r="G14" s="48">
        <f>D14+E14+F14</f>
        <v>0</v>
      </c>
      <c r="H14" s="47">
        <v>0</v>
      </c>
      <c r="I14" s="47">
        <v>0</v>
      </c>
      <c r="J14" s="47">
        <v>0</v>
      </c>
      <c r="K14" s="46">
        <f>H14+I14+J14</f>
        <v>0</v>
      </c>
      <c r="L14" s="47">
        <v>0</v>
      </c>
      <c r="M14" s="47">
        <v>0</v>
      </c>
      <c r="N14" s="47">
        <v>0</v>
      </c>
      <c r="O14" s="46">
        <f>L14+M14+N14</f>
        <v>0</v>
      </c>
      <c r="P14" s="47">
        <v>0</v>
      </c>
      <c r="Q14" s="47">
        <v>0</v>
      </c>
      <c r="R14" s="47">
        <v>0</v>
      </c>
      <c r="S14" s="46">
        <f>P14+Q14+R14</f>
        <v>0</v>
      </c>
      <c r="T14" s="47">
        <f>D14-H14-L14-P14</f>
        <v>0</v>
      </c>
      <c r="U14" s="47">
        <f>E14-I14-M14-Q14</f>
        <v>0</v>
      </c>
      <c r="V14" s="47">
        <f>F14-J14-N14-R14</f>
        <v>0</v>
      </c>
      <c r="W14" s="46">
        <f>T14+U14+V14</f>
        <v>0</v>
      </c>
    </row>
    <row r="15" spans="1:23" ht="49.5" hidden="1" customHeight="1">
      <c r="A15" s="51"/>
      <c r="B15" s="50">
        <v>6000</v>
      </c>
      <c r="C15" s="49" t="s">
        <v>1</v>
      </c>
      <c r="D15" s="47">
        <v>0</v>
      </c>
      <c r="E15" s="47">
        <v>0</v>
      </c>
      <c r="F15" s="47">
        <v>0</v>
      </c>
      <c r="G15" s="48">
        <f>D15+E15+F15</f>
        <v>0</v>
      </c>
      <c r="H15" s="47">
        <v>0</v>
      </c>
      <c r="I15" s="47">
        <v>0</v>
      </c>
      <c r="J15" s="47">
        <v>0</v>
      </c>
      <c r="K15" s="46">
        <f>H15+I15+J15</f>
        <v>0</v>
      </c>
      <c r="L15" s="47">
        <v>0</v>
      </c>
      <c r="M15" s="47">
        <v>0</v>
      </c>
      <c r="N15" s="47">
        <v>0</v>
      </c>
      <c r="O15" s="46">
        <f>L15+M15+N15</f>
        <v>0</v>
      </c>
      <c r="P15" s="47">
        <v>0</v>
      </c>
      <c r="Q15" s="47">
        <v>0</v>
      </c>
      <c r="R15" s="47">
        <v>0</v>
      </c>
      <c r="S15" s="46">
        <f>P15+Q15+R15</f>
        <v>0</v>
      </c>
      <c r="T15" s="47">
        <f>D15-H15-L15-P15</f>
        <v>0</v>
      </c>
      <c r="U15" s="47">
        <f>E15-I15-M15-Q15</f>
        <v>0</v>
      </c>
      <c r="V15" s="47">
        <f>F15-J15-N15-R15</f>
        <v>0</v>
      </c>
      <c r="W15" s="46">
        <f>T15+U15+V15</f>
        <v>0</v>
      </c>
    </row>
    <row r="16" spans="1:23" ht="64.5" hidden="1" customHeight="1">
      <c r="A16" s="58">
        <v>2</v>
      </c>
      <c r="B16" s="57"/>
      <c r="C16" s="56" t="s">
        <v>34</v>
      </c>
      <c r="D16" s="54">
        <f>SUM(D17:D22)</f>
        <v>0</v>
      </c>
      <c r="E16" s="54">
        <f>SUM(E17:E22)</f>
        <v>0</v>
      </c>
      <c r="F16" s="54">
        <f>SUM(F17:F22)</f>
        <v>0</v>
      </c>
      <c r="G16" s="55">
        <f>D16+E16+F16</f>
        <v>0</v>
      </c>
      <c r="H16" s="54">
        <f>SUM(H17:H22)</f>
        <v>0</v>
      </c>
      <c r="I16" s="54">
        <f>SUM(I17:I22)</f>
        <v>0</v>
      </c>
      <c r="J16" s="54">
        <f>SUM(J17:J22)</f>
        <v>0</v>
      </c>
      <c r="K16" s="53">
        <f>H16+I16+J16</f>
        <v>0</v>
      </c>
      <c r="L16" s="54">
        <f>SUM(L17:L22)</f>
        <v>0</v>
      </c>
      <c r="M16" s="54">
        <f>SUM(M17:M22)</f>
        <v>0</v>
      </c>
      <c r="N16" s="54">
        <f>SUM(N17:N22)</f>
        <v>0</v>
      </c>
      <c r="O16" s="53">
        <f>L16+M16+N16</f>
        <v>0</v>
      </c>
      <c r="P16" s="54">
        <f>SUM(P17:P22)</f>
        <v>0</v>
      </c>
      <c r="Q16" s="54">
        <f>SUM(Q17:Q22)</f>
        <v>0</v>
      </c>
      <c r="R16" s="54">
        <f>SUM(R17:R22)</f>
        <v>0</v>
      </c>
      <c r="S16" s="53">
        <f>P16+Q16+R16</f>
        <v>0</v>
      </c>
      <c r="T16" s="54">
        <f>D16-H16-L16-P16</f>
        <v>0</v>
      </c>
      <c r="U16" s="54">
        <f>E16-I16-M16-Q16</f>
        <v>0</v>
      </c>
      <c r="V16" s="54">
        <f>F16-J16-N16-R16</f>
        <v>0</v>
      </c>
      <c r="W16" s="53">
        <f>T16+U16+V16</f>
        <v>0</v>
      </c>
    </row>
    <row r="17" spans="1:23" ht="49.5" hidden="1" customHeight="1">
      <c r="A17" s="52"/>
      <c r="B17" s="50">
        <v>1000</v>
      </c>
      <c r="C17" s="49" t="s">
        <v>6</v>
      </c>
      <c r="D17" s="47">
        <v>0</v>
      </c>
      <c r="E17" s="47">
        <v>0</v>
      </c>
      <c r="F17" s="47">
        <v>0</v>
      </c>
      <c r="G17" s="48">
        <f>D17+E17+F17</f>
        <v>0</v>
      </c>
      <c r="H17" s="47">
        <v>0</v>
      </c>
      <c r="I17" s="47">
        <v>0</v>
      </c>
      <c r="J17" s="47">
        <v>0</v>
      </c>
      <c r="K17" s="46">
        <f>H17+I17+J17</f>
        <v>0</v>
      </c>
      <c r="L17" s="47">
        <v>0</v>
      </c>
      <c r="M17" s="47">
        <v>0</v>
      </c>
      <c r="N17" s="47">
        <v>0</v>
      </c>
      <c r="O17" s="46">
        <f>L17+M17+N17</f>
        <v>0</v>
      </c>
      <c r="P17" s="47">
        <v>0</v>
      </c>
      <c r="Q17" s="47">
        <v>0</v>
      </c>
      <c r="R17" s="47">
        <v>0</v>
      </c>
      <c r="S17" s="46">
        <f>P17+Q17+R17</f>
        <v>0</v>
      </c>
      <c r="T17" s="47">
        <f>D17-H17-L17-P17</f>
        <v>0</v>
      </c>
      <c r="U17" s="47">
        <f>E17-I17-M17-Q17</f>
        <v>0</v>
      </c>
      <c r="V17" s="47">
        <f>F17-J17-N17-R17</f>
        <v>0</v>
      </c>
      <c r="W17" s="46">
        <f>T17+U17+V17</f>
        <v>0</v>
      </c>
    </row>
    <row r="18" spans="1:23" ht="49.5" hidden="1" customHeight="1">
      <c r="A18" s="52"/>
      <c r="B18" s="50">
        <v>2000</v>
      </c>
      <c r="C18" s="49" t="s">
        <v>5</v>
      </c>
      <c r="D18" s="47">
        <v>0</v>
      </c>
      <c r="E18" s="47">
        <v>0</v>
      </c>
      <c r="F18" s="47">
        <v>0</v>
      </c>
      <c r="G18" s="48">
        <f>D18+E18+F18</f>
        <v>0</v>
      </c>
      <c r="H18" s="47">
        <v>0</v>
      </c>
      <c r="I18" s="47">
        <v>0</v>
      </c>
      <c r="J18" s="47">
        <v>0</v>
      </c>
      <c r="K18" s="46">
        <f>H18+I18+J18</f>
        <v>0</v>
      </c>
      <c r="L18" s="47">
        <v>0</v>
      </c>
      <c r="M18" s="47">
        <v>0</v>
      </c>
      <c r="N18" s="47">
        <v>0</v>
      </c>
      <c r="O18" s="46">
        <f>L18+M18+N18</f>
        <v>0</v>
      </c>
      <c r="P18" s="47">
        <v>0</v>
      </c>
      <c r="Q18" s="47">
        <v>0</v>
      </c>
      <c r="R18" s="47">
        <v>0</v>
      </c>
      <c r="S18" s="46">
        <f>P18+Q18+R18</f>
        <v>0</v>
      </c>
      <c r="T18" s="47">
        <f>D18-H18-L18-P18</f>
        <v>0</v>
      </c>
      <c r="U18" s="47">
        <f>E18-I18-M18-Q18</f>
        <v>0</v>
      </c>
      <c r="V18" s="47">
        <f>F18-J18-N18-R18</f>
        <v>0</v>
      </c>
      <c r="W18" s="46">
        <f>T18+U18+V18</f>
        <v>0</v>
      </c>
    </row>
    <row r="19" spans="1:23" ht="49.5" hidden="1" customHeight="1">
      <c r="A19" s="52"/>
      <c r="B19" s="50">
        <v>3000</v>
      </c>
      <c r="C19" s="49" t="s">
        <v>4</v>
      </c>
      <c r="D19" s="47">
        <v>0</v>
      </c>
      <c r="E19" s="47">
        <v>0</v>
      </c>
      <c r="F19" s="47">
        <v>0</v>
      </c>
      <c r="G19" s="48">
        <f>D19+E19+F19</f>
        <v>0</v>
      </c>
      <c r="H19" s="47">
        <v>0</v>
      </c>
      <c r="I19" s="47">
        <v>0</v>
      </c>
      <c r="J19" s="47">
        <v>0</v>
      </c>
      <c r="K19" s="46">
        <f>H19+I19+J19</f>
        <v>0</v>
      </c>
      <c r="L19" s="47">
        <v>0</v>
      </c>
      <c r="M19" s="47">
        <v>0</v>
      </c>
      <c r="N19" s="47">
        <v>0</v>
      </c>
      <c r="O19" s="46">
        <f>L19+M19+N19</f>
        <v>0</v>
      </c>
      <c r="P19" s="47">
        <v>0</v>
      </c>
      <c r="Q19" s="47">
        <v>0</v>
      </c>
      <c r="R19" s="47">
        <v>0</v>
      </c>
      <c r="S19" s="46">
        <f>P19+Q19+R19</f>
        <v>0</v>
      </c>
      <c r="T19" s="47">
        <f>D19-H19-L19-P19</f>
        <v>0</v>
      </c>
      <c r="U19" s="47">
        <f>E19-I19-M19-Q19</f>
        <v>0</v>
      </c>
      <c r="V19" s="47">
        <f>F19-J19-N19-R19</f>
        <v>0</v>
      </c>
      <c r="W19" s="46">
        <f>T19+U19+V19</f>
        <v>0</v>
      </c>
    </row>
    <row r="20" spans="1:23" ht="54.95" hidden="1" customHeight="1">
      <c r="A20" s="52"/>
      <c r="B20" s="50">
        <v>4000</v>
      </c>
      <c r="C20" s="49" t="s">
        <v>3</v>
      </c>
      <c r="D20" s="47">
        <v>0</v>
      </c>
      <c r="E20" s="47">
        <v>0</v>
      </c>
      <c r="F20" s="47">
        <v>0</v>
      </c>
      <c r="G20" s="48">
        <f>D20+E20+F20</f>
        <v>0</v>
      </c>
      <c r="H20" s="47">
        <v>0</v>
      </c>
      <c r="I20" s="47">
        <v>0</v>
      </c>
      <c r="J20" s="47">
        <v>0</v>
      </c>
      <c r="K20" s="46">
        <f>H20+I20+J20</f>
        <v>0</v>
      </c>
      <c r="L20" s="47">
        <v>0</v>
      </c>
      <c r="M20" s="47">
        <v>0</v>
      </c>
      <c r="N20" s="47">
        <v>0</v>
      </c>
      <c r="O20" s="46">
        <f>L20+M20+N20</f>
        <v>0</v>
      </c>
      <c r="P20" s="47">
        <v>0</v>
      </c>
      <c r="Q20" s="47">
        <v>0</v>
      </c>
      <c r="R20" s="47">
        <v>0</v>
      </c>
      <c r="S20" s="46">
        <f>P20+Q20+R20</f>
        <v>0</v>
      </c>
      <c r="T20" s="47">
        <f>D20-H20-L20-P20</f>
        <v>0</v>
      </c>
      <c r="U20" s="47">
        <f>E20-I20-M20-Q20</f>
        <v>0</v>
      </c>
      <c r="V20" s="47">
        <f>F20-J20-N20-R20</f>
        <v>0</v>
      </c>
      <c r="W20" s="46">
        <f>T20+U20+V20</f>
        <v>0</v>
      </c>
    </row>
    <row r="21" spans="1:23" ht="49.5" hidden="1" customHeight="1">
      <c r="A21" s="52"/>
      <c r="B21" s="50">
        <v>5000</v>
      </c>
      <c r="C21" s="49" t="s">
        <v>2</v>
      </c>
      <c r="D21" s="47">
        <v>0</v>
      </c>
      <c r="E21" s="47">
        <v>0</v>
      </c>
      <c r="F21" s="47">
        <v>0</v>
      </c>
      <c r="G21" s="48">
        <f>D21+E21+F21</f>
        <v>0</v>
      </c>
      <c r="H21" s="47">
        <v>0</v>
      </c>
      <c r="I21" s="47">
        <v>0</v>
      </c>
      <c r="J21" s="47">
        <v>0</v>
      </c>
      <c r="K21" s="46">
        <f>H21+I21+J21</f>
        <v>0</v>
      </c>
      <c r="L21" s="47">
        <v>0</v>
      </c>
      <c r="M21" s="47">
        <v>0</v>
      </c>
      <c r="N21" s="47">
        <v>0</v>
      </c>
      <c r="O21" s="46">
        <f>L21+M21+N21</f>
        <v>0</v>
      </c>
      <c r="P21" s="47">
        <v>0</v>
      </c>
      <c r="Q21" s="47">
        <v>0</v>
      </c>
      <c r="R21" s="47">
        <v>0</v>
      </c>
      <c r="S21" s="46">
        <f>P21+Q21+R21</f>
        <v>0</v>
      </c>
      <c r="T21" s="47">
        <f>D21-H21-L21-P21</f>
        <v>0</v>
      </c>
      <c r="U21" s="47">
        <f>E21-I21-M21-Q21</f>
        <v>0</v>
      </c>
      <c r="V21" s="47">
        <f>F21-J21-N21-R21</f>
        <v>0</v>
      </c>
      <c r="W21" s="46">
        <f>T21+U21+V21</f>
        <v>0</v>
      </c>
    </row>
    <row r="22" spans="1:23" ht="49.5" hidden="1" customHeight="1">
      <c r="A22" s="51"/>
      <c r="B22" s="50">
        <v>6000</v>
      </c>
      <c r="C22" s="49" t="s">
        <v>1</v>
      </c>
      <c r="D22" s="47">
        <v>0</v>
      </c>
      <c r="E22" s="47">
        <v>0</v>
      </c>
      <c r="F22" s="47">
        <v>0</v>
      </c>
      <c r="G22" s="48">
        <f>D22+E22+F22</f>
        <v>0</v>
      </c>
      <c r="H22" s="47">
        <v>0</v>
      </c>
      <c r="I22" s="47">
        <v>0</v>
      </c>
      <c r="J22" s="47">
        <v>0</v>
      </c>
      <c r="K22" s="46">
        <f>H22+I22+J22</f>
        <v>0</v>
      </c>
      <c r="L22" s="47">
        <v>0</v>
      </c>
      <c r="M22" s="47">
        <v>0</v>
      </c>
      <c r="N22" s="47">
        <v>0</v>
      </c>
      <c r="O22" s="46">
        <f>L22+M22+N22</f>
        <v>0</v>
      </c>
      <c r="P22" s="47">
        <v>0</v>
      </c>
      <c r="Q22" s="47">
        <v>0</v>
      </c>
      <c r="R22" s="47">
        <v>0</v>
      </c>
      <c r="S22" s="46">
        <f>P22+Q22+R22</f>
        <v>0</v>
      </c>
      <c r="T22" s="47">
        <f>D22-H22-L22-P22</f>
        <v>0</v>
      </c>
      <c r="U22" s="47">
        <f>E22-I22-M22-Q22</f>
        <v>0</v>
      </c>
      <c r="V22" s="47">
        <f>F22-J22-N22-R22</f>
        <v>0</v>
      </c>
      <c r="W22" s="46">
        <f>T22+U22+V22</f>
        <v>0</v>
      </c>
    </row>
    <row r="23" spans="1:23" ht="64.5" customHeight="1">
      <c r="A23" s="58">
        <v>3</v>
      </c>
      <c r="B23" s="57"/>
      <c r="C23" s="56" t="s">
        <v>33</v>
      </c>
      <c r="D23" s="54">
        <f>SUM(D24:D29)</f>
        <v>9020210</v>
      </c>
      <c r="E23" s="54">
        <f>SUM(E24:E29)</f>
        <v>1000000</v>
      </c>
      <c r="F23" s="54">
        <f>SUM(F24:F29)</f>
        <v>2249401</v>
      </c>
      <c r="G23" s="55">
        <f>D23+E23+F23</f>
        <v>12269611</v>
      </c>
      <c r="H23" s="54">
        <f>SUM(H24:H29)</f>
        <v>-2.3283064365386963E-10</v>
      </c>
      <c r="I23" s="54">
        <f>SUM(I24:I29)</f>
        <v>-1.0710209628894685E-10</v>
      </c>
      <c r="J23" s="54">
        <f>SUM(J24:J29)</f>
        <v>0</v>
      </c>
      <c r="K23" s="53">
        <f>H23+I23+J23</f>
        <v>-3.3993273994281648E-10</v>
      </c>
      <c r="L23" s="54">
        <f>SUM(L24:L29)</f>
        <v>0</v>
      </c>
      <c r="M23" s="54">
        <f>SUM(M24:M29)</f>
        <v>0</v>
      </c>
      <c r="N23" s="54">
        <f>SUM(N24:N29)</f>
        <v>0</v>
      </c>
      <c r="O23" s="53">
        <f>L23+M23+N23</f>
        <v>0</v>
      </c>
      <c r="P23" s="54">
        <f>SUM(P24:P29)</f>
        <v>9012610.4499999993</v>
      </c>
      <c r="Q23" s="54">
        <f>SUM(Q24:Q29)</f>
        <v>999999.9800000001</v>
      </c>
      <c r="R23" s="54">
        <f>SUM(R24:R29)</f>
        <v>2074000.0099999998</v>
      </c>
      <c r="S23" s="53">
        <f>P23+Q23+R23</f>
        <v>12086610.439999999</v>
      </c>
      <c r="T23" s="54">
        <f>D23-H23-L23-P23</f>
        <v>7599.5500000007451</v>
      </c>
      <c r="U23" s="54">
        <f>E23-I23-M23-Q23</f>
        <v>2.0000000018626451E-2</v>
      </c>
      <c r="V23" s="54">
        <f>F23-J23-N23-R23</f>
        <v>175400.99000000022</v>
      </c>
      <c r="W23" s="53">
        <f>T23+U23+V23</f>
        <v>183000.56000000099</v>
      </c>
    </row>
    <row r="24" spans="1:23" ht="48" customHeight="1">
      <c r="A24" s="52"/>
      <c r="B24" s="50">
        <v>1000</v>
      </c>
      <c r="C24" s="49" t="s">
        <v>6</v>
      </c>
      <c r="D24" s="47">
        <v>0</v>
      </c>
      <c r="E24" s="47">
        <v>0</v>
      </c>
      <c r="F24" s="47">
        <v>1081248</v>
      </c>
      <c r="G24" s="48">
        <f>D24+E24+F24</f>
        <v>1081248</v>
      </c>
      <c r="H24" s="47">
        <v>0</v>
      </c>
      <c r="I24" s="47">
        <v>0</v>
      </c>
      <c r="J24" s="47">
        <v>0</v>
      </c>
      <c r="K24" s="46">
        <f>H24+I24+J24</f>
        <v>0</v>
      </c>
      <c r="L24" s="47">
        <v>0</v>
      </c>
      <c r="M24" s="47">
        <v>0</v>
      </c>
      <c r="N24" s="47">
        <v>0</v>
      </c>
      <c r="O24" s="46">
        <f>L24+M24+N24</f>
        <v>0</v>
      </c>
      <c r="P24" s="47">
        <v>0</v>
      </c>
      <c r="Q24" s="47">
        <v>0</v>
      </c>
      <c r="R24" s="47">
        <f>+'[1]ESTRUCTURA FASP 14'!AP518</f>
        <v>1081248</v>
      </c>
      <c r="S24" s="46">
        <f>P24+Q24+R24</f>
        <v>1081248</v>
      </c>
      <c r="T24" s="47">
        <f>D24-H24-L24-P24</f>
        <v>0</v>
      </c>
      <c r="U24" s="47">
        <f>E24-I24-M24-Q24</f>
        <v>0</v>
      </c>
      <c r="V24" s="47">
        <f>F24-J24-N24-R24</f>
        <v>0</v>
      </c>
      <c r="W24" s="46">
        <f>T24+U24+V24</f>
        <v>0</v>
      </c>
    </row>
    <row r="25" spans="1:23" ht="48" customHeight="1">
      <c r="A25" s="52"/>
      <c r="B25" s="50">
        <v>2000</v>
      </c>
      <c r="C25" s="49" t="s">
        <v>5</v>
      </c>
      <c r="D25" s="47">
        <v>636520</v>
      </c>
      <c r="E25" s="47">
        <v>0</v>
      </c>
      <c r="F25" s="47">
        <v>673153</v>
      </c>
      <c r="G25" s="48">
        <f>D25+E25+F25</f>
        <v>1309673</v>
      </c>
      <c r="H25" s="47">
        <f>+'[1]ESTRUCTURA FASP 14'!AT528</f>
        <v>0</v>
      </c>
      <c r="I25" s="47">
        <v>0</v>
      </c>
      <c r="J25" s="47">
        <f>+'[1]ESTRUCTURA FASP 14'!AW528</f>
        <v>0</v>
      </c>
      <c r="K25" s="46">
        <f>H25+I25+J25</f>
        <v>0</v>
      </c>
      <c r="L25" s="47">
        <v>0</v>
      </c>
      <c r="M25" s="47">
        <v>0</v>
      </c>
      <c r="N25" s="47">
        <f>+'[1]ESTRUCTURA FASP 14'!BD528</f>
        <v>0</v>
      </c>
      <c r="O25" s="46">
        <f>L25+M25+N25</f>
        <v>0</v>
      </c>
      <c r="P25" s="47">
        <f>'[1]ESTRUCTURA FASP 14'!AM528</f>
        <v>636519.8899999999</v>
      </c>
      <c r="Q25" s="47">
        <v>0</v>
      </c>
      <c r="R25" s="47">
        <f>+'[1]ESTRUCTURA FASP 14'!AP528</f>
        <v>607487.67000000004</v>
      </c>
      <c r="S25" s="46">
        <f>P25+Q25+R25</f>
        <v>1244007.56</v>
      </c>
      <c r="T25" s="47">
        <f>D25-H25-L25-P25</f>
        <v>0.11000000010244548</v>
      </c>
      <c r="U25" s="47">
        <f>E25-I25-M25-Q25</f>
        <v>0</v>
      </c>
      <c r="V25" s="47">
        <f>F25-J25-N25-R25</f>
        <v>65665.329999999958</v>
      </c>
      <c r="W25" s="46">
        <f>T25+U25+V25</f>
        <v>65665.440000000061</v>
      </c>
    </row>
    <row r="26" spans="1:23" ht="48" customHeight="1">
      <c r="A26" s="52"/>
      <c r="B26" s="50">
        <v>3000</v>
      </c>
      <c r="C26" s="49" t="s">
        <v>4</v>
      </c>
      <c r="D26" s="47">
        <v>3713000</v>
      </c>
      <c r="E26" s="47">
        <v>1000000</v>
      </c>
      <c r="F26" s="47">
        <v>495000</v>
      </c>
      <c r="G26" s="48">
        <f>D26+E26+F26</f>
        <v>5208000</v>
      </c>
      <c r="H26" s="47">
        <f>+'[1]ESTRUCTURA FASP 14'!AT653</f>
        <v>-2.3283064365386963E-10</v>
      </c>
      <c r="I26" s="47">
        <f>+'[1]ESTRUCTURA FASP 14'!AU653</f>
        <v>-1.0710209628894685E-10</v>
      </c>
      <c r="J26" s="47">
        <v>0</v>
      </c>
      <c r="K26" s="46">
        <f>H26+I26+J26</f>
        <v>-3.3993273994281648E-10</v>
      </c>
      <c r="L26" s="47">
        <v>0</v>
      </c>
      <c r="M26" s="47">
        <v>0</v>
      </c>
      <c r="N26" s="47">
        <v>0</v>
      </c>
      <c r="O26" s="46">
        <f>L26+M26+N26</f>
        <v>0</v>
      </c>
      <c r="P26" s="47">
        <f>+'[1]ESTRUCTURA FASP 14'!AM653</f>
        <v>3712600.0100000002</v>
      </c>
      <c r="Q26" s="47">
        <f>+'[1]ESTRUCTURA FASP 14'!AN653</f>
        <v>999999.9800000001</v>
      </c>
      <c r="R26" s="47">
        <f>+'[1]ESTRUCTURA FASP 14'!AP653</f>
        <v>385264.33999999997</v>
      </c>
      <c r="S26" s="46">
        <f>P26+Q26+R26</f>
        <v>5097864.33</v>
      </c>
      <c r="T26" s="47">
        <f>D26-H26-L26-P26</f>
        <v>399.98999999975786</v>
      </c>
      <c r="U26" s="47">
        <f>E26-I26-M26-Q26</f>
        <v>2.0000000018626451E-2</v>
      </c>
      <c r="V26" s="47">
        <f>F26-J26-N26-R26</f>
        <v>109735.66000000003</v>
      </c>
      <c r="W26" s="46">
        <f>T26+U26+V26</f>
        <v>110135.66999999981</v>
      </c>
    </row>
    <row r="27" spans="1:23" ht="48" customHeight="1">
      <c r="A27" s="52"/>
      <c r="B27" s="50">
        <v>4000</v>
      </c>
      <c r="C27" s="49" t="s">
        <v>3</v>
      </c>
      <c r="D27" s="47">
        <f>3375000-79844.56</f>
        <v>3295155.44</v>
      </c>
      <c r="E27" s="47">
        <v>0</v>
      </c>
      <c r="F27" s="47">
        <v>0</v>
      </c>
      <c r="G27" s="48">
        <f>D27+E27+F27</f>
        <v>3295155.44</v>
      </c>
      <c r="H27" s="47">
        <v>0</v>
      </c>
      <c r="I27" s="47">
        <v>0</v>
      </c>
      <c r="J27" s="47">
        <v>0</v>
      </c>
      <c r="K27" s="46">
        <f>H27+I27+J27</f>
        <v>0</v>
      </c>
      <c r="L27" s="47">
        <v>0</v>
      </c>
      <c r="M27" s="47">
        <v>0</v>
      </c>
      <c r="N27" s="47">
        <v>0</v>
      </c>
      <c r="O27" s="46">
        <f>L27+M27+N27</f>
        <v>0</v>
      </c>
      <c r="P27" s="47">
        <f>+'[1]ESTRUCTURA FASP 14'!AM760</f>
        <v>3295155.44</v>
      </c>
      <c r="Q27" s="47">
        <v>0</v>
      </c>
      <c r="R27" s="47">
        <v>0</v>
      </c>
      <c r="S27" s="46">
        <f>P27+Q27+R27</f>
        <v>3295155.44</v>
      </c>
      <c r="T27" s="47">
        <f>D27-H27-L27-P27</f>
        <v>0</v>
      </c>
      <c r="U27" s="47">
        <f>E27-I27-M27-Q27</f>
        <v>0</v>
      </c>
      <c r="V27" s="47">
        <f>F27-J27-N27-R27</f>
        <v>0</v>
      </c>
      <c r="W27" s="46">
        <f>T27+U27+V27</f>
        <v>0</v>
      </c>
    </row>
    <row r="28" spans="1:23" ht="48" customHeight="1">
      <c r="A28" s="52"/>
      <c r="B28" s="50">
        <v>5000</v>
      </c>
      <c r="C28" s="49" t="s">
        <v>2</v>
      </c>
      <c r="D28" s="47">
        <v>545690</v>
      </c>
      <c r="E28" s="47">
        <v>0</v>
      </c>
      <c r="F28" s="47">
        <v>0</v>
      </c>
      <c r="G28" s="48">
        <f>D28+E28+F28</f>
        <v>545690</v>
      </c>
      <c r="H28" s="47">
        <f>+'[1]ESTRUCTURA FASP 14'!AT777</f>
        <v>0</v>
      </c>
      <c r="I28" s="47">
        <v>0</v>
      </c>
      <c r="J28" s="47">
        <v>0</v>
      </c>
      <c r="K28" s="46">
        <f>H28+I28+J28</f>
        <v>0</v>
      </c>
      <c r="L28" s="47">
        <v>0</v>
      </c>
      <c r="M28" s="47">
        <v>0</v>
      </c>
      <c r="N28" s="47">
        <v>0</v>
      </c>
      <c r="O28" s="46">
        <f>L28+M28+N28</f>
        <v>0</v>
      </c>
      <c r="P28" s="47">
        <f>+'[1]ESTRUCTURA FASP 14'!AM777</f>
        <v>538490.55000000005</v>
      </c>
      <c r="Q28" s="47">
        <v>0</v>
      </c>
      <c r="R28" s="47">
        <v>0</v>
      </c>
      <c r="S28" s="46">
        <f>P28+Q28+R28</f>
        <v>538490.55000000005</v>
      </c>
      <c r="T28" s="47">
        <f>D28-H28-L28-P28</f>
        <v>7199.4499999999534</v>
      </c>
      <c r="U28" s="47">
        <f>E28-I28-M28-Q28</f>
        <v>0</v>
      </c>
      <c r="V28" s="47">
        <f>F28-J28-N28-R28</f>
        <v>0</v>
      </c>
      <c r="W28" s="46">
        <f>T28+U28+V28</f>
        <v>7199.4499999999534</v>
      </c>
    </row>
    <row r="29" spans="1:23" ht="48" customHeight="1">
      <c r="A29" s="51"/>
      <c r="B29" s="50">
        <v>6000</v>
      </c>
      <c r="C29" s="49" t="s">
        <v>1</v>
      </c>
      <c r="D29" s="47">
        <f>750000+79844.56</f>
        <v>829844.56</v>
      </c>
      <c r="E29" s="47">
        <v>0</v>
      </c>
      <c r="F29" s="47">
        <v>0</v>
      </c>
      <c r="G29" s="48">
        <f>D29+E29+F29</f>
        <v>829844.56</v>
      </c>
      <c r="H29" s="47">
        <f>+'[1]ESTRUCTURA FASP 14'!AT974</f>
        <v>0</v>
      </c>
      <c r="I29" s="47">
        <v>0</v>
      </c>
      <c r="J29" s="47">
        <v>0</v>
      </c>
      <c r="K29" s="46">
        <f>H29+I29+J29</f>
        <v>0</v>
      </c>
      <c r="L29" s="47">
        <v>0</v>
      </c>
      <c r="M29" s="47">
        <v>0</v>
      </c>
      <c r="N29" s="47">
        <v>0</v>
      </c>
      <c r="O29" s="46">
        <f>L29+M29+N29</f>
        <v>0</v>
      </c>
      <c r="P29" s="47">
        <f>+'[1]ESTRUCTURA FASP 14'!AM974</f>
        <v>829844.56</v>
      </c>
      <c r="Q29" s="47">
        <v>0</v>
      </c>
      <c r="R29" s="47">
        <v>0</v>
      </c>
      <c r="S29" s="46">
        <f>P29+Q29+R29</f>
        <v>829844.56</v>
      </c>
      <c r="T29" s="47">
        <f>D29-H29-L29-P29</f>
        <v>0</v>
      </c>
      <c r="U29" s="47">
        <f>E29-I29-M29-Q29</f>
        <v>0</v>
      </c>
      <c r="V29" s="47">
        <f>F29-J29-N29-R29</f>
        <v>0</v>
      </c>
      <c r="W29" s="46">
        <f>T29+U29+V29</f>
        <v>0</v>
      </c>
    </row>
    <row r="30" spans="1:23" ht="64.5" hidden="1" customHeight="1">
      <c r="A30" s="58">
        <v>4</v>
      </c>
      <c r="B30" s="57"/>
      <c r="C30" s="56" t="s">
        <v>32</v>
      </c>
      <c r="D30" s="54">
        <f>SUM(D31:D36)</f>
        <v>0</v>
      </c>
      <c r="E30" s="54">
        <f>SUM(E31:E36)</f>
        <v>0</v>
      </c>
      <c r="F30" s="54">
        <f>SUM(F31:F36)</f>
        <v>0</v>
      </c>
      <c r="G30" s="55">
        <f>D30+E30+F30</f>
        <v>0</v>
      </c>
      <c r="H30" s="54">
        <f>SUM(H31:H36)</f>
        <v>0</v>
      </c>
      <c r="I30" s="54">
        <f>SUM(I31:I36)</f>
        <v>0</v>
      </c>
      <c r="J30" s="54">
        <f>SUM(J31:J36)</f>
        <v>0</v>
      </c>
      <c r="K30" s="53">
        <f>H30+I30+J30</f>
        <v>0</v>
      </c>
      <c r="L30" s="54">
        <f>SUM(L31:L36)</f>
        <v>0</v>
      </c>
      <c r="M30" s="54">
        <f>SUM(M31:M36)</f>
        <v>0</v>
      </c>
      <c r="N30" s="54">
        <f>SUM(N31:N36)</f>
        <v>0</v>
      </c>
      <c r="O30" s="53">
        <f>L30+M30+N30</f>
        <v>0</v>
      </c>
      <c r="P30" s="54">
        <f>SUM(P31:P36)</f>
        <v>0</v>
      </c>
      <c r="Q30" s="54">
        <f>SUM(Q31:Q36)</f>
        <v>0</v>
      </c>
      <c r="R30" s="54">
        <f>SUM(R31:R36)</f>
        <v>0</v>
      </c>
      <c r="S30" s="53">
        <f>P30+Q30+R30</f>
        <v>0</v>
      </c>
      <c r="T30" s="54">
        <f>D30-H30-L30-P30</f>
        <v>0</v>
      </c>
      <c r="U30" s="54">
        <f>E30-I30-M30-Q30</f>
        <v>0</v>
      </c>
      <c r="V30" s="54">
        <f>F30-J30-N30-R30</f>
        <v>0</v>
      </c>
      <c r="W30" s="53">
        <f>T30+U30+V30</f>
        <v>0</v>
      </c>
    </row>
    <row r="31" spans="1:23" ht="49.5" hidden="1" customHeight="1">
      <c r="A31" s="52"/>
      <c r="B31" s="50">
        <v>1000</v>
      </c>
      <c r="C31" s="49" t="s">
        <v>6</v>
      </c>
      <c r="D31" s="47">
        <v>0</v>
      </c>
      <c r="E31" s="47">
        <v>0</v>
      </c>
      <c r="F31" s="47">
        <v>0</v>
      </c>
      <c r="G31" s="48">
        <f>D31+E31+F31</f>
        <v>0</v>
      </c>
      <c r="H31" s="47">
        <v>0</v>
      </c>
      <c r="I31" s="47">
        <v>0</v>
      </c>
      <c r="J31" s="47">
        <v>0</v>
      </c>
      <c r="K31" s="46">
        <f>H31+I31+J31</f>
        <v>0</v>
      </c>
      <c r="L31" s="47">
        <v>0</v>
      </c>
      <c r="M31" s="47">
        <v>0</v>
      </c>
      <c r="N31" s="47">
        <v>0</v>
      </c>
      <c r="O31" s="46">
        <f>L31+M31+N31</f>
        <v>0</v>
      </c>
      <c r="P31" s="47">
        <v>0</v>
      </c>
      <c r="Q31" s="47">
        <v>0</v>
      </c>
      <c r="R31" s="47">
        <v>0</v>
      </c>
      <c r="S31" s="46">
        <f>P31+Q31+R31</f>
        <v>0</v>
      </c>
      <c r="T31" s="47">
        <f>D31-H31-L31-P31</f>
        <v>0</v>
      </c>
      <c r="U31" s="47">
        <f>E31-I31-M31-Q31</f>
        <v>0</v>
      </c>
      <c r="V31" s="47">
        <f>F31-J31-N31-R31</f>
        <v>0</v>
      </c>
      <c r="W31" s="46">
        <f>T31+U31+V31</f>
        <v>0</v>
      </c>
    </row>
    <row r="32" spans="1:23" ht="49.5" hidden="1" customHeight="1">
      <c r="A32" s="52"/>
      <c r="B32" s="50">
        <v>2000</v>
      </c>
      <c r="C32" s="49" t="s">
        <v>5</v>
      </c>
      <c r="D32" s="47">
        <v>0</v>
      </c>
      <c r="E32" s="47">
        <v>0</v>
      </c>
      <c r="F32" s="47">
        <v>0</v>
      </c>
      <c r="G32" s="48">
        <f>D32+E32+F32</f>
        <v>0</v>
      </c>
      <c r="H32" s="47">
        <v>0</v>
      </c>
      <c r="I32" s="47">
        <v>0</v>
      </c>
      <c r="J32" s="47">
        <v>0</v>
      </c>
      <c r="K32" s="46">
        <f>H32+I32+J32</f>
        <v>0</v>
      </c>
      <c r="L32" s="47">
        <v>0</v>
      </c>
      <c r="M32" s="47">
        <v>0</v>
      </c>
      <c r="N32" s="47">
        <v>0</v>
      </c>
      <c r="O32" s="46">
        <f>L32+M32+N32</f>
        <v>0</v>
      </c>
      <c r="P32" s="47">
        <v>0</v>
      </c>
      <c r="Q32" s="47">
        <v>0</v>
      </c>
      <c r="R32" s="47">
        <v>0</v>
      </c>
      <c r="S32" s="46">
        <f>P32+Q32+R32</f>
        <v>0</v>
      </c>
      <c r="T32" s="47">
        <f>D32-H32-L32-P32</f>
        <v>0</v>
      </c>
      <c r="U32" s="47">
        <f>E32-I32-M32-Q32</f>
        <v>0</v>
      </c>
      <c r="V32" s="47">
        <f>F32-J32-N32-R32</f>
        <v>0</v>
      </c>
      <c r="W32" s="46">
        <f>T32+U32+V32</f>
        <v>0</v>
      </c>
    </row>
    <row r="33" spans="1:23" ht="49.5" hidden="1" customHeight="1">
      <c r="A33" s="52"/>
      <c r="B33" s="50">
        <v>3000</v>
      </c>
      <c r="C33" s="49" t="s">
        <v>4</v>
      </c>
      <c r="D33" s="47">
        <v>0</v>
      </c>
      <c r="E33" s="47">
        <v>0</v>
      </c>
      <c r="F33" s="47">
        <v>0</v>
      </c>
      <c r="G33" s="48">
        <f>D33+E33+F33</f>
        <v>0</v>
      </c>
      <c r="H33" s="47">
        <v>0</v>
      </c>
      <c r="I33" s="47">
        <v>0</v>
      </c>
      <c r="J33" s="47">
        <v>0</v>
      </c>
      <c r="K33" s="46">
        <f>H33+I33+J33</f>
        <v>0</v>
      </c>
      <c r="L33" s="47">
        <v>0</v>
      </c>
      <c r="M33" s="47">
        <v>0</v>
      </c>
      <c r="N33" s="47">
        <v>0</v>
      </c>
      <c r="O33" s="46">
        <f>L33+M33+N33</f>
        <v>0</v>
      </c>
      <c r="P33" s="47">
        <v>0</v>
      </c>
      <c r="Q33" s="47">
        <v>0</v>
      </c>
      <c r="R33" s="47">
        <v>0</v>
      </c>
      <c r="S33" s="46">
        <f>P33+Q33+R33</f>
        <v>0</v>
      </c>
      <c r="T33" s="47">
        <f>D33-H33-L33-P33</f>
        <v>0</v>
      </c>
      <c r="U33" s="47">
        <f>E33-I33-M33-Q33</f>
        <v>0</v>
      </c>
      <c r="V33" s="47">
        <f>F33-J33-N33-R33</f>
        <v>0</v>
      </c>
      <c r="W33" s="46">
        <f>T33+U33+V33</f>
        <v>0</v>
      </c>
    </row>
    <row r="34" spans="1:23" ht="54.95" hidden="1" customHeight="1">
      <c r="A34" s="52"/>
      <c r="B34" s="50">
        <v>4000</v>
      </c>
      <c r="C34" s="49" t="s">
        <v>3</v>
      </c>
      <c r="D34" s="47">
        <v>0</v>
      </c>
      <c r="E34" s="47">
        <v>0</v>
      </c>
      <c r="F34" s="47">
        <v>0</v>
      </c>
      <c r="G34" s="48">
        <f>D34+E34+F34</f>
        <v>0</v>
      </c>
      <c r="H34" s="47">
        <v>0</v>
      </c>
      <c r="I34" s="47">
        <v>0</v>
      </c>
      <c r="J34" s="47">
        <v>0</v>
      </c>
      <c r="K34" s="46">
        <f>H34+I34+J34</f>
        <v>0</v>
      </c>
      <c r="L34" s="47">
        <v>0</v>
      </c>
      <c r="M34" s="47">
        <v>0</v>
      </c>
      <c r="N34" s="47">
        <v>0</v>
      </c>
      <c r="O34" s="46">
        <f>L34+M34+N34</f>
        <v>0</v>
      </c>
      <c r="P34" s="47">
        <v>0</v>
      </c>
      <c r="Q34" s="47">
        <v>0</v>
      </c>
      <c r="R34" s="47">
        <v>0</v>
      </c>
      <c r="S34" s="46">
        <f>P34+Q34+R34</f>
        <v>0</v>
      </c>
      <c r="T34" s="47">
        <f>D34-H34-L34-P34</f>
        <v>0</v>
      </c>
      <c r="U34" s="47">
        <f>E34-I34-M34-Q34</f>
        <v>0</v>
      </c>
      <c r="V34" s="47">
        <f>F34-J34-N34-R34</f>
        <v>0</v>
      </c>
      <c r="W34" s="46">
        <f>T34+U34+V34</f>
        <v>0</v>
      </c>
    </row>
    <row r="35" spans="1:23" ht="49.5" hidden="1" customHeight="1">
      <c r="A35" s="52"/>
      <c r="B35" s="50">
        <v>5000</v>
      </c>
      <c r="C35" s="49" t="s">
        <v>2</v>
      </c>
      <c r="D35" s="47">
        <v>0</v>
      </c>
      <c r="E35" s="47">
        <v>0</v>
      </c>
      <c r="F35" s="47">
        <v>0</v>
      </c>
      <c r="G35" s="48">
        <f>D35+E35+F35</f>
        <v>0</v>
      </c>
      <c r="H35" s="47">
        <v>0</v>
      </c>
      <c r="I35" s="47">
        <v>0</v>
      </c>
      <c r="J35" s="47">
        <v>0</v>
      </c>
      <c r="K35" s="46">
        <f>H35+I35+J35</f>
        <v>0</v>
      </c>
      <c r="L35" s="47">
        <v>0</v>
      </c>
      <c r="M35" s="47">
        <v>0</v>
      </c>
      <c r="N35" s="47">
        <v>0</v>
      </c>
      <c r="O35" s="46">
        <f>L35+M35+N35</f>
        <v>0</v>
      </c>
      <c r="P35" s="47">
        <v>0</v>
      </c>
      <c r="Q35" s="47">
        <v>0</v>
      </c>
      <c r="R35" s="47">
        <v>0</v>
      </c>
      <c r="S35" s="46">
        <f>P35+Q35+R35</f>
        <v>0</v>
      </c>
      <c r="T35" s="47">
        <f>D35-H35-L35-P35</f>
        <v>0</v>
      </c>
      <c r="U35" s="47">
        <f>E35-I35-M35-Q35</f>
        <v>0</v>
      </c>
      <c r="V35" s="47">
        <f>F35-J35-N35-R35</f>
        <v>0</v>
      </c>
      <c r="W35" s="46">
        <f>T35+U35+V35</f>
        <v>0</v>
      </c>
    </row>
    <row r="36" spans="1:23" ht="49.5" hidden="1" customHeight="1">
      <c r="A36" s="51"/>
      <c r="B36" s="50">
        <v>6000</v>
      </c>
      <c r="C36" s="49" t="s">
        <v>1</v>
      </c>
      <c r="D36" s="47">
        <v>0</v>
      </c>
      <c r="E36" s="47">
        <v>0</v>
      </c>
      <c r="F36" s="47">
        <v>0</v>
      </c>
      <c r="G36" s="48">
        <f>D36+E36+F36</f>
        <v>0</v>
      </c>
      <c r="H36" s="47">
        <v>0</v>
      </c>
      <c r="I36" s="47">
        <v>0</v>
      </c>
      <c r="J36" s="47">
        <v>0</v>
      </c>
      <c r="K36" s="46">
        <f>H36+I36+J36</f>
        <v>0</v>
      </c>
      <c r="L36" s="47">
        <v>0</v>
      </c>
      <c r="M36" s="47">
        <v>0</v>
      </c>
      <c r="N36" s="47">
        <v>0</v>
      </c>
      <c r="O36" s="46">
        <f>L36+M36+N36</f>
        <v>0</v>
      </c>
      <c r="P36" s="47">
        <v>0</v>
      </c>
      <c r="Q36" s="47">
        <v>0</v>
      </c>
      <c r="R36" s="47">
        <v>0</v>
      </c>
      <c r="S36" s="46">
        <f>P36+Q36+R36</f>
        <v>0</v>
      </c>
      <c r="T36" s="47">
        <f>D36-H36-L36-P36</f>
        <v>0</v>
      </c>
      <c r="U36" s="47">
        <f>E36-I36-M36-Q36</f>
        <v>0</v>
      </c>
      <c r="V36" s="47">
        <f>F36-J36-N36-R36</f>
        <v>0</v>
      </c>
      <c r="W36" s="46">
        <f>T36+U36+V36</f>
        <v>0</v>
      </c>
    </row>
    <row r="37" spans="1:23" ht="64.5" hidden="1" customHeight="1">
      <c r="A37" s="58">
        <v>5</v>
      </c>
      <c r="B37" s="57"/>
      <c r="C37" s="56" t="s">
        <v>31</v>
      </c>
      <c r="D37" s="54">
        <f>SUM(D38:D43)</f>
        <v>0</v>
      </c>
      <c r="E37" s="54">
        <f>SUM(E38:E43)</f>
        <v>0</v>
      </c>
      <c r="F37" s="54">
        <f>SUM(F38:F43)</f>
        <v>0</v>
      </c>
      <c r="G37" s="55">
        <f>D37+E37+F37</f>
        <v>0</v>
      </c>
      <c r="H37" s="54">
        <f>SUM(H38:H43)</f>
        <v>0</v>
      </c>
      <c r="I37" s="54">
        <f>SUM(I38:I43)</f>
        <v>0</v>
      </c>
      <c r="J37" s="54">
        <f>SUM(J38:J43)</f>
        <v>0</v>
      </c>
      <c r="K37" s="53">
        <f>H37+I37+J37</f>
        <v>0</v>
      </c>
      <c r="L37" s="54">
        <f>SUM(L38:L43)</f>
        <v>0</v>
      </c>
      <c r="M37" s="54">
        <f>SUM(M38:M43)</f>
        <v>0</v>
      </c>
      <c r="N37" s="54">
        <f>SUM(N38:N43)</f>
        <v>0</v>
      </c>
      <c r="O37" s="53">
        <f>L37+M37+N37</f>
        <v>0</v>
      </c>
      <c r="P37" s="54">
        <f>SUM(P38:P43)</f>
        <v>0</v>
      </c>
      <c r="Q37" s="54">
        <f>SUM(Q38:Q43)</f>
        <v>0</v>
      </c>
      <c r="R37" s="54">
        <f>SUM(R38:R43)</f>
        <v>0</v>
      </c>
      <c r="S37" s="53">
        <f>P37+Q37+R37</f>
        <v>0</v>
      </c>
      <c r="T37" s="54">
        <f>D37-H37-L37-P37</f>
        <v>0</v>
      </c>
      <c r="U37" s="54">
        <f>E37-I37-M37-Q37</f>
        <v>0</v>
      </c>
      <c r="V37" s="54">
        <f>F37-J37-N37-R37</f>
        <v>0</v>
      </c>
      <c r="W37" s="53">
        <f>T37+U37+V37</f>
        <v>0</v>
      </c>
    </row>
    <row r="38" spans="1:23" ht="49.5" hidden="1" customHeight="1">
      <c r="A38" s="52"/>
      <c r="B38" s="50">
        <v>1000</v>
      </c>
      <c r="C38" s="49" t="s">
        <v>6</v>
      </c>
      <c r="D38" s="47">
        <v>0</v>
      </c>
      <c r="E38" s="47">
        <v>0</v>
      </c>
      <c r="F38" s="47">
        <v>0</v>
      </c>
      <c r="G38" s="48">
        <f>D38+E38+F38</f>
        <v>0</v>
      </c>
      <c r="H38" s="47">
        <v>0</v>
      </c>
      <c r="I38" s="47">
        <v>0</v>
      </c>
      <c r="J38" s="47">
        <v>0</v>
      </c>
      <c r="K38" s="46">
        <f>H38+I38+J38</f>
        <v>0</v>
      </c>
      <c r="L38" s="47">
        <v>0</v>
      </c>
      <c r="M38" s="47">
        <v>0</v>
      </c>
      <c r="N38" s="47">
        <v>0</v>
      </c>
      <c r="O38" s="46">
        <f>L38+M38+N38</f>
        <v>0</v>
      </c>
      <c r="P38" s="47">
        <v>0</v>
      </c>
      <c r="Q38" s="47">
        <v>0</v>
      </c>
      <c r="R38" s="47">
        <v>0</v>
      </c>
      <c r="S38" s="46">
        <f>P38+Q38+R38</f>
        <v>0</v>
      </c>
      <c r="T38" s="47">
        <f>D38-H38-L38-P38</f>
        <v>0</v>
      </c>
      <c r="U38" s="47">
        <f>E38-I38-M38-Q38</f>
        <v>0</v>
      </c>
      <c r="V38" s="47">
        <f>F38-J38-N38-R38</f>
        <v>0</v>
      </c>
      <c r="W38" s="46">
        <f>T38+U38+V38</f>
        <v>0</v>
      </c>
    </row>
    <row r="39" spans="1:23" ht="49.5" hidden="1" customHeight="1">
      <c r="A39" s="52"/>
      <c r="B39" s="50">
        <v>2000</v>
      </c>
      <c r="C39" s="49" t="s">
        <v>5</v>
      </c>
      <c r="D39" s="47">
        <v>0</v>
      </c>
      <c r="E39" s="47">
        <v>0</v>
      </c>
      <c r="F39" s="47">
        <v>0</v>
      </c>
      <c r="G39" s="48">
        <f>D39+E39+F39</f>
        <v>0</v>
      </c>
      <c r="H39" s="47">
        <v>0</v>
      </c>
      <c r="I39" s="47">
        <v>0</v>
      </c>
      <c r="J39" s="47">
        <v>0</v>
      </c>
      <c r="K39" s="46">
        <f>H39+I39+J39</f>
        <v>0</v>
      </c>
      <c r="L39" s="47">
        <v>0</v>
      </c>
      <c r="M39" s="47">
        <v>0</v>
      </c>
      <c r="N39" s="47">
        <v>0</v>
      </c>
      <c r="O39" s="46">
        <f>L39+M39+N39</f>
        <v>0</v>
      </c>
      <c r="P39" s="47">
        <v>0</v>
      </c>
      <c r="Q39" s="47">
        <v>0</v>
      </c>
      <c r="R39" s="47">
        <v>0</v>
      </c>
      <c r="S39" s="46">
        <f>P39+Q39+R39</f>
        <v>0</v>
      </c>
      <c r="T39" s="47">
        <f>D39-H39-L39-P39</f>
        <v>0</v>
      </c>
      <c r="U39" s="47">
        <f>E39-I39-M39-Q39</f>
        <v>0</v>
      </c>
      <c r="V39" s="47">
        <f>F39-J39-N39-R39</f>
        <v>0</v>
      </c>
      <c r="W39" s="46">
        <f>T39+U39+V39</f>
        <v>0</v>
      </c>
    </row>
    <row r="40" spans="1:23" ht="49.5" hidden="1" customHeight="1">
      <c r="A40" s="52"/>
      <c r="B40" s="50">
        <v>3000</v>
      </c>
      <c r="C40" s="49" t="s">
        <v>4</v>
      </c>
      <c r="D40" s="47">
        <v>0</v>
      </c>
      <c r="E40" s="47">
        <v>0</v>
      </c>
      <c r="F40" s="47">
        <v>0</v>
      </c>
      <c r="G40" s="48">
        <f>D40+E40+F40</f>
        <v>0</v>
      </c>
      <c r="H40" s="47">
        <v>0</v>
      </c>
      <c r="I40" s="47">
        <v>0</v>
      </c>
      <c r="J40" s="47">
        <v>0</v>
      </c>
      <c r="K40" s="46">
        <f>H40+I40+J40</f>
        <v>0</v>
      </c>
      <c r="L40" s="47">
        <v>0</v>
      </c>
      <c r="M40" s="47">
        <v>0</v>
      </c>
      <c r="N40" s="47">
        <v>0</v>
      </c>
      <c r="O40" s="46">
        <f>L40+M40+N40</f>
        <v>0</v>
      </c>
      <c r="P40" s="47">
        <v>0</v>
      </c>
      <c r="Q40" s="47">
        <v>0</v>
      </c>
      <c r="R40" s="47">
        <v>0</v>
      </c>
      <c r="S40" s="46">
        <f>P40+Q40+R40</f>
        <v>0</v>
      </c>
      <c r="T40" s="47">
        <f>D40-H40-L40-P40</f>
        <v>0</v>
      </c>
      <c r="U40" s="47">
        <f>E40-I40-M40-Q40</f>
        <v>0</v>
      </c>
      <c r="V40" s="47">
        <f>F40-J40-N40-R40</f>
        <v>0</v>
      </c>
      <c r="W40" s="46">
        <f>T40+U40+V40</f>
        <v>0</v>
      </c>
    </row>
    <row r="41" spans="1:23" ht="54.95" hidden="1" customHeight="1">
      <c r="A41" s="52"/>
      <c r="B41" s="50">
        <v>4000</v>
      </c>
      <c r="C41" s="49" t="s">
        <v>3</v>
      </c>
      <c r="D41" s="47">
        <v>0</v>
      </c>
      <c r="E41" s="47">
        <v>0</v>
      </c>
      <c r="F41" s="47">
        <v>0</v>
      </c>
      <c r="G41" s="48">
        <f>D41+E41+F41</f>
        <v>0</v>
      </c>
      <c r="H41" s="47">
        <v>0</v>
      </c>
      <c r="I41" s="47">
        <v>0</v>
      </c>
      <c r="J41" s="47">
        <v>0</v>
      </c>
      <c r="K41" s="46">
        <f>H41+I41+J41</f>
        <v>0</v>
      </c>
      <c r="L41" s="47">
        <v>0</v>
      </c>
      <c r="M41" s="47">
        <v>0</v>
      </c>
      <c r="N41" s="47">
        <v>0</v>
      </c>
      <c r="O41" s="46">
        <f>L41+M41+N41</f>
        <v>0</v>
      </c>
      <c r="P41" s="47">
        <v>0</v>
      </c>
      <c r="Q41" s="47">
        <v>0</v>
      </c>
      <c r="R41" s="47">
        <v>0</v>
      </c>
      <c r="S41" s="46">
        <f>P41+Q41+R41</f>
        <v>0</v>
      </c>
      <c r="T41" s="47">
        <f>D41-H41-L41-P41</f>
        <v>0</v>
      </c>
      <c r="U41" s="47">
        <f>E41-I41-M41-Q41</f>
        <v>0</v>
      </c>
      <c r="V41" s="47">
        <f>F41-J41-N41-R41</f>
        <v>0</v>
      </c>
      <c r="W41" s="46">
        <f>T41+U41+V41</f>
        <v>0</v>
      </c>
    </row>
    <row r="42" spans="1:23" ht="49.5" hidden="1" customHeight="1">
      <c r="A42" s="52"/>
      <c r="B42" s="50">
        <v>5000</v>
      </c>
      <c r="C42" s="49" t="s">
        <v>2</v>
      </c>
      <c r="D42" s="47">
        <v>0</v>
      </c>
      <c r="E42" s="47">
        <v>0</v>
      </c>
      <c r="F42" s="47">
        <v>0</v>
      </c>
      <c r="G42" s="48">
        <f>D42+E42+F42</f>
        <v>0</v>
      </c>
      <c r="H42" s="47">
        <v>0</v>
      </c>
      <c r="I42" s="47">
        <v>0</v>
      </c>
      <c r="J42" s="47">
        <v>0</v>
      </c>
      <c r="K42" s="46">
        <f>H42+I42+J42</f>
        <v>0</v>
      </c>
      <c r="L42" s="47">
        <v>0</v>
      </c>
      <c r="M42" s="47">
        <v>0</v>
      </c>
      <c r="N42" s="47">
        <v>0</v>
      </c>
      <c r="O42" s="46">
        <f>L42+M42+N42</f>
        <v>0</v>
      </c>
      <c r="P42" s="47">
        <v>0</v>
      </c>
      <c r="Q42" s="47">
        <v>0</v>
      </c>
      <c r="R42" s="47">
        <v>0</v>
      </c>
      <c r="S42" s="46">
        <f>P42+Q42+R42</f>
        <v>0</v>
      </c>
      <c r="T42" s="47">
        <f>D42-H42-L42-P42</f>
        <v>0</v>
      </c>
      <c r="U42" s="47">
        <f>E42-I42-M42-Q42</f>
        <v>0</v>
      </c>
      <c r="V42" s="47">
        <f>F42-J42-N42-R42</f>
        <v>0</v>
      </c>
      <c r="W42" s="46">
        <f>T42+U42+V42</f>
        <v>0</v>
      </c>
    </row>
    <row r="43" spans="1:23" ht="49.5" hidden="1" customHeight="1">
      <c r="A43" s="51"/>
      <c r="B43" s="50">
        <v>6000</v>
      </c>
      <c r="C43" s="49" t="s">
        <v>1</v>
      </c>
      <c r="D43" s="47">
        <v>0</v>
      </c>
      <c r="E43" s="47">
        <v>0</v>
      </c>
      <c r="F43" s="47">
        <v>0</v>
      </c>
      <c r="G43" s="48">
        <f>D43+E43+F43</f>
        <v>0</v>
      </c>
      <c r="H43" s="47">
        <v>0</v>
      </c>
      <c r="I43" s="47">
        <v>0</v>
      </c>
      <c r="J43" s="47">
        <v>0</v>
      </c>
      <c r="K43" s="46">
        <f>H43+I43+J43</f>
        <v>0</v>
      </c>
      <c r="L43" s="47">
        <v>0</v>
      </c>
      <c r="M43" s="47">
        <v>0</v>
      </c>
      <c r="N43" s="47">
        <v>0</v>
      </c>
      <c r="O43" s="46">
        <f>L43+M43+N43</f>
        <v>0</v>
      </c>
      <c r="P43" s="47">
        <v>0</v>
      </c>
      <c r="Q43" s="47">
        <v>0</v>
      </c>
      <c r="R43" s="47">
        <v>0</v>
      </c>
      <c r="S43" s="46">
        <f>P43+Q43+R43</f>
        <v>0</v>
      </c>
      <c r="T43" s="47">
        <f>D43-H43-L43-P43</f>
        <v>0</v>
      </c>
      <c r="U43" s="47">
        <f>E43-I43-M43-Q43</f>
        <v>0</v>
      </c>
      <c r="V43" s="47">
        <f>F43-J43-N43-R43</f>
        <v>0</v>
      </c>
      <c r="W43" s="46">
        <f>T43+U43+V43</f>
        <v>0</v>
      </c>
    </row>
    <row r="44" spans="1:23" ht="64.5" hidden="1" customHeight="1">
      <c r="A44" s="58">
        <v>6</v>
      </c>
      <c r="B44" s="57"/>
      <c r="C44" s="56" t="s">
        <v>30</v>
      </c>
      <c r="D44" s="54">
        <f>SUM(D45:D50)</f>
        <v>0</v>
      </c>
      <c r="E44" s="54">
        <f>SUM(E45:E50)</f>
        <v>0</v>
      </c>
      <c r="F44" s="54">
        <f>SUM(F45:F50)</f>
        <v>0</v>
      </c>
      <c r="G44" s="55">
        <f>D44+E44+F44</f>
        <v>0</v>
      </c>
      <c r="H44" s="54">
        <f>SUM(H45:H50)</f>
        <v>0</v>
      </c>
      <c r="I44" s="54">
        <f>SUM(I45:I50)</f>
        <v>0</v>
      </c>
      <c r="J44" s="54">
        <f>SUM(J45:J50)</f>
        <v>0</v>
      </c>
      <c r="K44" s="53">
        <f>H44+I44+J44</f>
        <v>0</v>
      </c>
      <c r="L44" s="54">
        <f>SUM(L45:L50)</f>
        <v>0</v>
      </c>
      <c r="M44" s="54">
        <f>SUM(M45:M50)</f>
        <v>0</v>
      </c>
      <c r="N44" s="54">
        <f>SUM(N45:N50)</f>
        <v>0</v>
      </c>
      <c r="O44" s="53">
        <f>L44+M44+N44</f>
        <v>0</v>
      </c>
      <c r="P44" s="54">
        <f>SUM(P45:P50)</f>
        <v>0</v>
      </c>
      <c r="Q44" s="54">
        <f>SUM(Q45:Q50)</f>
        <v>0</v>
      </c>
      <c r="R44" s="54">
        <f>SUM(R45:R50)</f>
        <v>0</v>
      </c>
      <c r="S44" s="53">
        <f>P44+Q44+R44</f>
        <v>0</v>
      </c>
      <c r="T44" s="54">
        <f>D44-H44-L44-P44</f>
        <v>0</v>
      </c>
      <c r="U44" s="54">
        <f>E44-I44-M44-Q44</f>
        <v>0</v>
      </c>
      <c r="V44" s="54">
        <f>F44-J44-N44-R44</f>
        <v>0</v>
      </c>
      <c r="W44" s="53">
        <f>T44+U44+V44</f>
        <v>0</v>
      </c>
    </row>
    <row r="45" spans="1:23" ht="49.5" hidden="1" customHeight="1">
      <c r="A45" s="52"/>
      <c r="B45" s="50">
        <v>1000</v>
      </c>
      <c r="C45" s="49" t="s">
        <v>6</v>
      </c>
      <c r="D45" s="47">
        <v>0</v>
      </c>
      <c r="E45" s="47">
        <v>0</v>
      </c>
      <c r="F45" s="47">
        <v>0</v>
      </c>
      <c r="G45" s="48">
        <f>D45+E45+F45</f>
        <v>0</v>
      </c>
      <c r="H45" s="47">
        <v>0</v>
      </c>
      <c r="I45" s="47">
        <v>0</v>
      </c>
      <c r="J45" s="47">
        <v>0</v>
      </c>
      <c r="K45" s="46">
        <f>H45+I45+J45</f>
        <v>0</v>
      </c>
      <c r="L45" s="47">
        <v>0</v>
      </c>
      <c r="M45" s="47">
        <v>0</v>
      </c>
      <c r="N45" s="47">
        <v>0</v>
      </c>
      <c r="O45" s="46">
        <f>L45+M45+N45</f>
        <v>0</v>
      </c>
      <c r="P45" s="47">
        <v>0</v>
      </c>
      <c r="Q45" s="47">
        <v>0</v>
      </c>
      <c r="R45" s="47">
        <v>0</v>
      </c>
      <c r="S45" s="46">
        <f>P45+Q45+R45</f>
        <v>0</v>
      </c>
      <c r="T45" s="47">
        <f>D45-H45-L45-P45</f>
        <v>0</v>
      </c>
      <c r="U45" s="47">
        <f>E45-I45-M45-Q45</f>
        <v>0</v>
      </c>
      <c r="V45" s="47">
        <f>F45-J45-N45-R45</f>
        <v>0</v>
      </c>
      <c r="W45" s="46">
        <f>T45+U45+V45</f>
        <v>0</v>
      </c>
    </row>
    <row r="46" spans="1:23" ht="49.5" hidden="1" customHeight="1">
      <c r="A46" s="52"/>
      <c r="B46" s="50">
        <v>2000</v>
      </c>
      <c r="C46" s="49" t="s">
        <v>5</v>
      </c>
      <c r="D46" s="47">
        <v>0</v>
      </c>
      <c r="E46" s="47">
        <v>0</v>
      </c>
      <c r="F46" s="47">
        <v>0</v>
      </c>
      <c r="G46" s="48">
        <f>D46+E46+F46</f>
        <v>0</v>
      </c>
      <c r="H46" s="47">
        <v>0</v>
      </c>
      <c r="I46" s="47">
        <v>0</v>
      </c>
      <c r="J46" s="47">
        <v>0</v>
      </c>
      <c r="K46" s="46">
        <f>H46+I46+J46</f>
        <v>0</v>
      </c>
      <c r="L46" s="47">
        <v>0</v>
      </c>
      <c r="M46" s="47">
        <v>0</v>
      </c>
      <c r="N46" s="47">
        <v>0</v>
      </c>
      <c r="O46" s="46">
        <f>L46+M46+N46</f>
        <v>0</v>
      </c>
      <c r="P46" s="47">
        <v>0</v>
      </c>
      <c r="Q46" s="47">
        <v>0</v>
      </c>
      <c r="R46" s="47">
        <v>0</v>
      </c>
      <c r="S46" s="46">
        <f>P46+Q46+R46</f>
        <v>0</v>
      </c>
      <c r="T46" s="47">
        <f>D46-H46-L46-P46</f>
        <v>0</v>
      </c>
      <c r="U46" s="47">
        <f>E46-I46-M46-Q46</f>
        <v>0</v>
      </c>
      <c r="V46" s="47">
        <f>F46-J46-N46-R46</f>
        <v>0</v>
      </c>
      <c r="W46" s="46">
        <f>T46+U46+V46</f>
        <v>0</v>
      </c>
    </row>
    <row r="47" spans="1:23" ht="49.5" hidden="1" customHeight="1">
      <c r="A47" s="52"/>
      <c r="B47" s="50">
        <v>3000</v>
      </c>
      <c r="C47" s="49" t="s">
        <v>4</v>
      </c>
      <c r="D47" s="47">
        <v>0</v>
      </c>
      <c r="E47" s="47">
        <v>0</v>
      </c>
      <c r="F47" s="47">
        <v>0</v>
      </c>
      <c r="G47" s="48">
        <f>D47+E47+F47</f>
        <v>0</v>
      </c>
      <c r="H47" s="47">
        <v>0</v>
      </c>
      <c r="I47" s="47">
        <v>0</v>
      </c>
      <c r="J47" s="47">
        <v>0</v>
      </c>
      <c r="K47" s="46">
        <f>H47+I47+J47</f>
        <v>0</v>
      </c>
      <c r="L47" s="47">
        <v>0</v>
      </c>
      <c r="M47" s="47">
        <v>0</v>
      </c>
      <c r="N47" s="47">
        <v>0</v>
      </c>
      <c r="O47" s="46">
        <f>L47+M47+N47</f>
        <v>0</v>
      </c>
      <c r="P47" s="47">
        <v>0</v>
      </c>
      <c r="Q47" s="47">
        <v>0</v>
      </c>
      <c r="R47" s="47">
        <v>0</v>
      </c>
      <c r="S47" s="46">
        <f>P47+Q47+R47</f>
        <v>0</v>
      </c>
      <c r="T47" s="47">
        <f>D47-H47-L47-P47</f>
        <v>0</v>
      </c>
      <c r="U47" s="47">
        <f>E47-I47-M47-Q47</f>
        <v>0</v>
      </c>
      <c r="V47" s="47">
        <f>F47-J47-N47-R47</f>
        <v>0</v>
      </c>
      <c r="W47" s="46">
        <f>T47+U47+V47</f>
        <v>0</v>
      </c>
    </row>
    <row r="48" spans="1:23" ht="54.95" hidden="1" customHeight="1">
      <c r="A48" s="52"/>
      <c r="B48" s="50">
        <v>4000</v>
      </c>
      <c r="C48" s="49" t="s">
        <v>3</v>
      </c>
      <c r="D48" s="47">
        <v>0</v>
      </c>
      <c r="E48" s="47">
        <v>0</v>
      </c>
      <c r="F48" s="47">
        <v>0</v>
      </c>
      <c r="G48" s="48">
        <f>D48+E48+F48</f>
        <v>0</v>
      </c>
      <c r="H48" s="47">
        <v>0</v>
      </c>
      <c r="I48" s="47">
        <v>0</v>
      </c>
      <c r="J48" s="47">
        <v>0</v>
      </c>
      <c r="K48" s="46">
        <f>H48+I48+J48</f>
        <v>0</v>
      </c>
      <c r="L48" s="47">
        <v>0</v>
      </c>
      <c r="M48" s="47">
        <v>0</v>
      </c>
      <c r="N48" s="47">
        <v>0</v>
      </c>
      <c r="O48" s="46">
        <f>L48+M48+N48</f>
        <v>0</v>
      </c>
      <c r="P48" s="47">
        <v>0</v>
      </c>
      <c r="Q48" s="47">
        <v>0</v>
      </c>
      <c r="R48" s="47">
        <v>0</v>
      </c>
      <c r="S48" s="46">
        <f>P48+Q48+R48</f>
        <v>0</v>
      </c>
      <c r="T48" s="47">
        <f>D48-H48-L48-P48</f>
        <v>0</v>
      </c>
      <c r="U48" s="47">
        <f>E48-I48-M48-Q48</f>
        <v>0</v>
      </c>
      <c r="V48" s="47">
        <f>F48-J48-N48-R48</f>
        <v>0</v>
      </c>
      <c r="W48" s="46">
        <f>T48+U48+V48</f>
        <v>0</v>
      </c>
    </row>
    <row r="49" spans="1:23" ht="49.5" hidden="1" customHeight="1">
      <c r="A49" s="52"/>
      <c r="B49" s="50">
        <v>5000</v>
      </c>
      <c r="C49" s="49" t="s">
        <v>2</v>
      </c>
      <c r="D49" s="47">
        <v>0</v>
      </c>
      <c r="E49" s="47">
        <v>0</v>
      </c>
      <c r="F49" s="47">
        <v>0</v>
      </c>
      <c r="G49" s="48">
        <f>D49+E49+F49</f>
        <v>0</v>
      </c>
      <c r="H49" s="47">
        <v>0</v>
      </c>
      <c r="I49" s="47">
        <v>0</v>
      </c>
      <c r="J49" s="47">
        <v>0</v>
      </c>
      <c r="K49" s="46">
        <f>H49+I49+J49</f>
        <v>0</v>
      </c>
      <c r="L49" s="47">
        <v>0</v>
      </c>
      <c r="M49" s="47">
        <v>0</v>
      </c>
      <c r="N49" s="47">
        <v>0</v>
      </c>
      <c r="O49" s="46">
        <f>L49+M49+N49</f>
        <v>0</v>
      </c>
      <c r="P49" s="47">
        <v>0</v>
      </c>
      <c r="Q49" s="47">
        <v>0</v>
      </c>
      <c r="R49" s="47">
        <v>0</v>
      </c>
      <c r="S49" s="46">
        <f>P49+Q49+R49</f>
        <v>0</v>
      </c>
      <c r="T49" s="47">
        <f>D49-H49-L49-P49</f>
        <v>0</v>
      </c>
      <c r="U49" s="47">
        <f>E49-I49-M49-Q49</f>
        <v>0</v>
      </c>
      <c r="V49" s="47">
        <f>F49-J49-N49-R49</f>
        <v>0</v>
      </c>
      <c r="W49" s="46">
        <f>T49+U49+V49</f>
        <v>0</v>
      </c>
    </row>
    <row r="50" spans="1:23" ht="49.5" hidden="1" customHeight="1">
      <c r="A50" s="51"/>
      <c r="B50" s="50">
        <v>6000</v>
      </c>
      <c r="C50" s="49" t="s">
        <v>1</v>
      </c>
      <c r="D50" s="47">
        <v>0</v>
      </c>
      <c r="E50" s="47">
        <v>0</v>
      </c>
      <c r="F50" s="47">
        <v>0</v>
      </c>
      <c r="G50" s="48">
        <f>D50+E50+F50</f>
        <v>0</v>
      </c>
      <c r="H50" s="47">
        <v>0</v>
      </c>
      <c r="I50" s="47">
        <v>0</v>
      </c>
      <c r="J50" s="47">
        <v>0</v>
      </c>
      <c r="K50" s="46">
        <f>H50+I50+J50</f>
        <v>0</v>
      </c>
      <c r="L50" s="47">
        <v>0</v>
      </c>
      <c r="M50" s="47">
        <v>0</v>
      </c>
      <c r="N50" s="47">
        <v>0</v>
      </c>
      <c r="O50" s="46">
        <f>L50+M50+N50</f>
        <v>0</v>
      </c>
      <c r="P50" s="47">
        <v>0</v>
      </c>
      <c r="Q50" s="47">
        <v>0</v>
      </c>
      <c r="R50" s="47">
        <v>0</v>
      </c>
      <c r="S50" s="46">
        <f>P50+Q50+R50</f>
        <v>0</v>
      </c>
      <c r="T50" s="47">
        <f>D50-H50-L50-P50</f>
        <v>0</v>
      </c>
      <c r="U50" s="47">
        <f>E50-I50-M50-Q50</f>
        <v>0</v>
      </c>
      <c r="V50" s="47">
        <f>F50-J50-N50-R50</f>
        <v>0</v>
      </c>
      <c r="W50" s="46">
        <f>T50+U50+V50</f>
        <v>0</v>
      </c>
    </row>
    <row r="51" spans="1:23" ht="64.5" hidden="1" customHeight="1">
      <c r="A51" s="58">
        <v>7</v>
      </c>
      <c r="B51" s="57"/>
      <c r="C51" s="59" t="s">
        <v>29</v>
      </c>
      <c r="D51" s="54">
        <f>SUM(D52:D57)</f>
        <v>0</v>
      </c>
      <c r="E51" s="54">
        <f>SUM(E52:E57)</f>
        <v>0</v>
      </c>
      <c r="F51" s="54">
        <f>SUM(F52:F57)</f>
        <v>0</v>
      </c>
      <c r="G51" s="55">
        <f>D51+E51+F51</f>
        <v>0</v>
      </c>
      <c r="H51" s="54">
        <f>SUM(H52:H57)</f>
        <v>0</v>
      </c>
      <c r="I51" s="54">
        <f>SUM(I52:I57)</f>
        <v>0</v>
      </c>
      <c r="J51" s="54">
        <f>SUM(J52:J57)</f>
        <v>0</v>
      </c>
      <c r="K51" s="53">
        <f>H51+I51+J51</f>
        <v>0</v>
      </c>
      <c r="L51" s="54">
        <f>SUM(L52:L57)</f>
        <v>0</v>
      </c>
      <c r="M51" s="54">
        <f>SUM(M52:M57)</f>
        <v>0</v>
      </c>
      <c r="N51" s="54">
        <f>SUM(N52:N57)</f>
        <v>0</v>
      </c>
      <c r="O51" s="53">
        <f>L51+M51+N51</f>
        <v>0</v>
      </c>
      <c r="P51" s="54">
        <f>SUM(P52:P57)</f>
        <v>0</v>
      </c>
      <c r="Q51" s="54">
        <f>SUM(Q52:Q57)</f>
        <v>0</v>
      </c>
      <c r="R51" s="54">
        <f>SUM(R52:R57)</f>
        <v>0</v>
      </c>
      <c r="S51" s="53">
        <f>P51+Q51+R51</f>
        <v>0</v>
      </c>
      <c r="T51" s="54">
        <f>D51-H51-L51-P51</f>
        <v>0</v>
      </c>
      <c r="U51" s="54">
        <f>E51-I51-M51-Q51</f>
        <v>0</v>
      </c>
      <c r="V51" s="54">
        <f>F51-J51-N51-R51</f>
        <v>0</v>
      </c>
      <c r="W51" s="53">
        <f>T51+U51+V51</f>
        <v>0</v>
      </c>
    </row>
    <row r="52" spans="1:23" ht="49.5" hidden="1" customHeight="1">
      <c r="A52" s="52"/>
      <c r="B52" s="50">
        <v>1000</v>
      </c>
      <c r="C52" s="49" t="s">
        <v>6</v>
      </c>
      <c r="D52" s="47">
        <v>0</v>
      </c>
      <c r="E52" s="47">
        <v>0</v>
      </c>
      <c r="F52" s="47">
        <v>0</v>
      </c>
      <c r="G52" s="48">
        <f>D52+E52+F52</f>
        <v>0</v>
      </c>
      <c r="H52" s="47">
        <v>0</v>
      </c>
      <c r="I52" s="47">
        <v>0</v>
      </c>
      <c r="J52" s="47">
        <v>0</v>
      </c>
      <c r="K52" s="46">
        <f>H52+I52+J52</f>
        <v>0</v>
      </c>
      <c r="L52" s="47">
        <v>0</v>
      </c>
      <c r="M52" s="47">
        <v>0</v>
      </c>
      <c r="N52" s="47">
        <v>0</v>
      </c>
      <c r="O52" s="46">
        <f>L52+M52+N52</f>
        <v>0</v>
      </c>
      <c r="P52" s="47">
        <v>0</v>
      </c>
      <c r="Q52" s="47">
        <v>0</v>
      </c>
      <c r="R52" s="47">
        <v>0</v>
      </c>
      <c r="S52" s="46">
        <f>P52+Q52+R52</f>
        <v>0</v>
      </c>
      <c r="T52" s="47">
        <f>D52-H52-L52-P52</f>
        <v>0</v>
      </c>
      <c r="U52" s="47">
        <f>E52-I52-M52-Q52</f>
        <v>0</v>
      </c>
      <c r="V52" s="47">
        <f>F52-J52-N52-R52</f>
        <v>0</v>
      </c>
      <c r="W52" s="46">
        <f>T52+U52+V52</f>
        <v>0</v>
      </c>
    </row>
    <row r="53" spans="1:23" ht="49.5" hidden="1" customHeight="1">
      <c r="A53" s="52"/>
      <c r="B53" s="50">
        <v>2000</v>
      </c>
      <c r="C53" s="49" t="s">
        <v>5</v>
      </c>
      <c r="D53" s="47">
        <v>0</v>
      </c>
      <c r="E53" s="47">
        <v>0</v>
      </c>
      <c r="F53" s="47">
        <v>0</v>
      </c>
      <c r="G53" s="48">
        <f>D53+E53+F53</f>
        <v>0</v>
      </c>
      <c r="H53" s="47">
        <v>0</v>
      </c>
      <c r="I53" s="47">
        <v>0</v>
      </c>
      <c r="J53" s="47">
        <v>0</v>
      </c>
      <c r="K53" s="46">
        <f>H53+I53+J53</f>
        <v>0</v>
      </c>
      <c r="L53" s="47">
        <v>0</v>
      </c>
      <c r="M53" s="47">
        <v>0</v>
      </c>
      <c r="N53" s="47">
        <v>0</v>
      </c>
      <c r="O53" s="46">
        <f>L53+M53+N53</f>
        <v>0</v>
      </c>
      <c r="P53" s="47">
        <v>0</v>
      </c>
      <c r="Q53" s="47">
        <v>0</v>
      </c>
      <c r="R53" s="47">
        <v>0</v>
      </c>
      <c r="S53" s="46">
        <f>P53+Q53+R53</f>
        <v>0</v>
      </c>
      <c r="T53" s="47">
        <f>D53-H53-L53-P53</f>
        <v>0</v>
      </c>
      <c r="U53" s="47">
        <f>E53-I53-M53-Q53</f>
        <v>0</v>
      </c>
      <c r="V53" s="47">
        <f>F53-J53-N53-R53</f>
        <v>0</v>
      </c>
      <c r="W53" s="46">
        <f>T53+U53+V53</f>
        <v>0</v>
      </c>
    </row>
    <row r="54" spans="1:23" ht="49.5" hidden="1" customHeight="1">
      <c r="A54" s="52"/>
      <c r="B54" s="50">
        <v>3000</v>
      </c>
      <c r="C54" s="49" t="s">
        <v>4</v>
      </c>
      <c r="D54" s="47">
        <v>0</v>
      </c>
      <c r="E54" s="47">
        <v>0</v>
      </c>
      <c r="F54" s="47">
        <v>0</v>
      </c>
      <c r="G54" s="48">
        <f>D54+E54+F54</f>
        <v>0</v>
      </c>
      <c r="H54" s="47">
        <v>0</v>
      </c>
      <c r="I54" s="47">
        <v>0</v>
      </c>
      <c r="J54" s="47">
        <v>0</v>
      </c>
      <c r="K54" s="46">
        <f>H54+I54+J54</f>
        <v>0</v>
      </c>
      <c r="L54" s="47">
        <v>0</v>
      </c>
      <c r="M54" s="47">
        <v>0</v>
      </c>
      <c r="N54" s="47">
        <v>0</v>
      </c>
      <c r="O54" s="46">
        <f>L54+M54+N54</f>
        <v>0</v>
      </c>
      <c r="P54" s="47">
        <v>0</v>
      </c>
      <c r="Q54" s="47">
        <v>0</v>
      </c>
      <c r="R54" s="47">
        <v>0</v>
      </c>
      <c r="S54" s="46">
        <f>P54+Q54+R54</f>
        <v>0</v>
      </c>
      <c r="T54" s="47">
        <f>D54-H54-L54-P54</f>
        <v>0</v>
      </c>
      <c r="U54" s="47">
        <f>E54-I54-M54-Q54</f>
        <v>0</v>
      </c>
      <c r="V54" s="47">
        <f>F54-J54-N54-R54</f>
        <v>0</v>
      </c>
      <c r="W54" s="46">
        <f>T54+U54+V54</f>
        <v>0</v>
      </c>
    </row>
    <row r="55" spans="1:23" ht="54.95" hidden="1" customHeight="1">
      <c r="A55" s="52"/>
      <c r="B55" s="50">
        <v>4000</v>
      </c>
      <c r="C55" s="49" t="s">
        <v>3</v>
      </c>
      <c r="D55" s="47">
        <v>0</v>
      </c>
      <c r="E55" s="47">
        <v>0</v>
      </c>
      <c r="F55" s="47">
        <v>0</v>
      </c>
      <c r="G55" s="48">
        <f>D55+E55+F55</f>
        <v>0</v>
      </c>
      <c r="H55" s="47">
        <v>0</v>
      </c>
      <c r="I55" s="47">
        <v>0</v>
      </c>
      <c r="J55" s="47">
        <v>0</v>
      </c>
      <c r="K55" s="46">
        <f>H55+I55+J55</f>
        <v>0</v>
      </c>
      <c r="L55" s="47">
        <v>0</v>
      </c>
      <c r="M55" s="47">
        <v>0</v>
      </c>
      <c r="N55" s="47">
        <v>0</v>
      </c>
      <c r="O55" s="46">
        <f>L55+M55+N55</f>
        <v>0</v>
      </c>
      <c r="P55" s="47">
        <v>0</v>
      </c>
      <c r="Q55" s="47">
        <v>0</v>
      </c>
      <c r="R55" s="47">
        <v>0</v>
      </c>
      <c r="S55" s="46">
        <f>P55+Q55+R55</f>
        <v>0</v>
      </c>
      <c r="T55" s="47">
        <f>D55-H55-L55-P55</f>
        <v>0</v>
      </c>
      <c r="U55" s="47">
        <f>E55-I55-M55-Q55</f>
        <v>0</v>
      </c>
      <c r="V55" s="47">
        <f>F55-J55-N55-R55</f>
        <v>0</v>
      </c>
      <c r="W55" s="46">
        <f>T55+U55+V55</f>
        <v>0</v>
      </c>
    </row>
    <row r="56" spans="1:23" ht="49.5" hidden="1" customHeight="1">
      <c r="A56" s="52"/>
      <c r="B56" s="50">
        <v>5000</v>
      </c>
      <c r="C56" s="49" t="s">
        <v>2</v>
      </c>
      <c r="D56" s="47">
        <v>0</v>
      </c>
      <c r="E56" s="47">
        <v>0</v>
      </c>
      <c r="F56" s="47">
        <v>0</v>
      </c>
      <c r="G56" s="48">
        <f>D56+E56+F56</f>
        <v>0</v>
      </c>
      <c r="H56" s="47">
        <v>0</v>
      </c>
      <c r="I56" s="47">
        <v>0</v>
      </c>
      <c r="J56" s="47">
        <v>0</v>
      </c>
      <c r="K56" s="46">
        <f>H56+I56+J56</f>
        <v>0</v>
      </c>
      <c r="L56" s="47">
        <v>0</v>
      </c>
      <c r="M56" s="47">
        <v>0</v>
      </c>
      <c r="N56" s="47">
        <v>0</v>
      </c>
      <c r="O56" s="46">
        <f>L56+M56+N56</f>
        <v>0</v>
      </c>
      <c r="P56" s="47">
        <v>0</v>
      </c>
      <c r="Q56" s="47">
        <v>0</v>
      </c>
      <c r="R56" s="47">
        <v>0</v>
      </c>
      <c r="S56" s="46">
        <f>P56+Q56+R56</f>
        <v>0</v>
      </c>
      <c r="T56" s="47">
        <f>D56-H56-L56-P56</f>
        <v>0</v>
      </c>
      <c r="U56" s="47">
        <f>E56-I56-M56-Q56</f>
        <v>0</v>
      </c>
      <c r="V56" s="47">
        <f>F56-J56-N56-R56</f>
        <v>0</v>
      </c>
      <c r="W56" s="46">
        <f>T56+U56+V56</f>
        <v>0</v>
      </c>
    </row>
    <row r="57" spans="1:23" ht="49.5" hidden="1" customHeight="1">
      <c r="A57" s="51"/>
      <c r="B57" s="50">
        <v>6000</v>
      </c>
      <c r="C57" s="49" t="s">
        <v>1</v>
      </c>
      <c r="D57" s="47">
        <v>0</v>
      </c>
      <c r="E57" s="47">
        <v>0</v>
      </c>
      <c r="F57" s="47">
        <v>0</v>
      </c>
      <c r="G57" s="48">
        <f>D57+E57+F57</f>
        <v>0</v>
      </c>
      <c r="H57" s="47">
        <v>0</v>
      </c>
      <c r="I57" s="47">
        <v>0</v>
      </c>
      <c r="J57" s="47">
        <v>0</v>
      </c>
      <c r="K57" s="46">
        <f>H57+I57+J57</f>
        <v>0</v>
      </c>
      <c r="L57" s="47">
        <v>0</v>
      </c>
      <c r="M57" s="47">
        <v>0</v>
      </c>
      <c r="N57" s="47">
        <v>0</v>
      </c>
      <c r="O57" s="46">
        <f>L57+M57+N57</f>
        <v>0</v>
      </c>
      <c r="P57" s="47">
        <v>0</v>
      </c>
      <c r="Q57" s="47">
        <v>0</v>
      </c>
      <c r="R57" s="47">
        <v>0</v>
      </c>
      <c r="S57" s="46">
        <f>P57+Q57+R57</f>
        <v>0</v>
      </c>
      <c r="T57" s="47">
        <f>D57-H57-L57-P57</f>
        <v>0</v>
      </c>
      <c r="U57" s="47">
        <f>E57-I57-M57-Q57</f>
        <v>0</v>
      </c>
      <c r="V57" s="47">
        <f>F57-J57-N57-R57</f>
        <v>0</v>
      </c>
      <c r="W57" s="46">
        <f>T57+U57+V57</f>
        <v>0</v>
      </c>
    </row>
    <row r="58" spans="1:23" ht="64.5" customHeight="1">
      <c r="A58" s="58">
        <v>8</v>
      </c>
      <c r="B58" s="57"/>
      <c r="C58" s="59" t="s">
        <v>28</v>
      </c>
      <c r="D58" s="54">
        <f>SUM(D59:D64)</f>
        <v>5000000</v>
      </c>
      <c r="E58" s="54">
        <f>SUM(E59:E64)</f>
        <v>0</v>
      </c>
      <c r="F58" s="54">
        <f>SUM(F59:F64)</f>
        <v>0</v>
      </c>
      <c r="G58" s="55">
        <f>D58+E58+F58</f>
        <v>5000000</v>
      </c>
      <c r="H58" s="54">
        <f>SUM(H59:H64)</f>
        <v>0</v>
      </c>
      <c r="I58" s="54">
        <f>SUM(I59:I64)</f>
        <v>0</v>
      </c>
      <c r="J58" s="54">
        <f>SUM(J59:J64)</f>
        <v>0</v>
      </c>
      <c r="K58" s="53">
        <f>H58+I58+J58</f>
        <v>0</v>
      </c>
      <c r="L58" s="54">
        <f>SUM(L59:L64)</f>
        <v>0</v>
      </c>
      <c r="M58" s="54">
        <f>SUM(M59:M64)</f>
        <v>0</v>
      </c>
      <c r="N58" s="54">
        <f>SUM(N59:N64)</f>
        <v>0</v>
      </c>
      <c r="O58" s="53">
        <f>L58+M58+N58</f>
        <v>0</v>
      </c>
      <c r="P58" s="54">
        <f>SUM(P59:P64)</f>
        <v>5000000</v>
      </c>
      <c r="Q58" s="54">
        <f>SUM(Q59:Q64)</f>
        <v>0</v>
      </c>
      <c r="R58" s="54">
        <f>SUM(R59:R64)</f>
        <v>0</v>
      </c>
      <c r="S58" s="53">
        <f>P58+Q58+R58</f>
        <v>5000000</v>
      </c>
      <c r="T58" s="54">
        <f>D58-H58-L58-P58</f>
        <v>0</v>
      </c>
      <c r="U58" s="54">
        <f>E58-I58-M58-Q58</f>
        <v>0</v>
      </c>
      <c r="V58" s="54">
        <f>F58-J58-N58-R58</f>
        <v>0</v>
      </c>
      <c r="W58" s="53">
        <f>T58+U58+V58</f>
        <v>0</v>
      </c>
    </row>
    <row r="59" spans="1:23" ht="49.5" hidden="1" customHeight="1">
      <c r="A59" s="52"/>
      <c r="B59" s="50">
        <v>1000</v>
      </c>
      <c r="C59" s="49" t="s">
        <v>6</v>
      </c>
      <c r="D59" s="47">
        <v>0</v>
      </c>
      <c r="E59" s="47">
        <v>0</v>
      </c>
      <c r="F59" s="47">
        <v>0</v>
      </c>
      <c r="G59" s="48">
        <f>D59+E59+F59</f>
        <v>0</v>
      </c>
      <c r="H59" s="47">
        <v>0</v>
      </c>
      <c r="I59" s="47">
        <v>0</v>
      </c>
      <c r="J59" s="47">
        <v>0</v>
      </c>
      <c r="K59" s="46">
        <f>H59+I59+J59</f>
        <v>0</v>
      </c>
      <c r="L59" s="47">
        <v>0</v>
      </c>
      <c r="M59" s="47">
        <v>0</v>
      </c>
      <c r="N59" s="47">
        <v>0</v>
      </c>
      <c r="O59" s="46">
        <f>L59+M59+N59</f>
        <v>0</v>
      </c>
      <c r="P59" s="47">
        <v>0</v>
      </c>
      <c r="Q59" s="47">
        <v>0</v>
      </c>
      <c r="R59" s="47">
        <v>0</v>
      </c>
      <c r="S59" s="46">
        <f>P59+Q59+R59</f>
        <v>0</v>
      </c>
      <c r="T59" s="47">
        <f>D59-H59-L59-P59</f>
        <v>0</v>
      </c>
      <c r="U59" s="47">
        <f>E59-I59-M59-Q59</f>
        <v>0</v>
      </c>
      <c r="V59" s="47">
        <f>F59-J59-N59-R59</f>
        <v>0</v>
      </c>
      <c r="W59" s="46">
        <f>T59+U59+V59</f>
        <v>0</v>
      </c>
    </row>
    <row r="60" spans="1:23" ht="49.5" hidden="1" customHeight="1">
      <c r="A60" s="52"/>
      <c r="B60" s="50">
        <v>2000</v>
      </c>
      <c r="C60" s="49" t="s">
        <v>5</v>
      </c>
      <c r="D60" s="47">
        <v>0</v>
      </c>
      <c r="E60" s="47">
        <v>0</v>
      </c>
      <c r="F60" s="47">
        <v>0</v>
      </c>
      <c r="G60" s="48">
        <f>D60+E60+F60</f>
        <v>0</v>
      </c>
      <c r="H60" s="47">
        <v>0</v>
      </c>
      <c r="I60" s="47">
        <v>0</v>
      </c>
      <c r="J60" s="47">
        <v>0</v>
      </c>
      <c r="K60" s="46">
        <f>H60+I60+J60</f>
        <v>0</v>
      </c>
      <c r="L60" s="47">
        <v>0</v>
      </c>
      <c r="M60" s="47">
        <v>0</v>
      </c>
      <c r="N60" s="47">
        <v>0</v>
      </c>
      <c r="O60" s="46">
        <f>L60+M60+N60</f>
        <v>0</v>
      </c>
      <c r="P60" s="47">
        <v>0</v>
      </c>
      <c r="Q60" s="47">
        <v>0</v>
      </c>
      <c r="R60" s="47">
        <v>0</v>
      </c>
      <c r="S60" s="46">
        <f>P60+Q60+R60</f>
        <v>0</v>
      </c>
      <c r="T60" s="47">
        <f>D60-H60-L60-P60</f>
        <v>0</v>
      </c>
      <c r="U60" s="47">
        <f>E60-I60-M60-Q60</f>
        <v>0</v>
      </c>
      <c r="V60" s="47">
        <f>F60-J60-N60-R60</f>
        <v>0</v>
      </c>
      <c r="W60" s="46">
        <f>T60+U60+V60</f>
        <v>0</v>
      </c>
    </row>
    <row r="61" spans="1:23" ht="48" hidden="1" customHeight="1">
      <c r="A61" s="52"/>
      <c r="B61" s="50">
        <v>3000</v>
      </c>
      <c r="C61" s="49" t="s">
        <v>4</v>
      </c>
      <c r="D61" s="47">
        <f>5000000-3672000-1328000</f>
        <v>0</v>
      </c>
      <c r="E61" s="47">
        <v>0</v>
      </c>
      <c r="F61" s="47">
        <v>0</v>
      </c>
      <c r="G61" s="48">
        <f>D61+E61+F61</f>
        <v>0</v>
      </c>
      <c r="H61" s="47">
        <v>0</v>
      </c>
      <c r="I61" s="47">
        <v>0</v>
      </c>
      <c r="J61" s="47">
        <v>0</v>
      </c>
      <c r="K61" s="46">
        <f>H61+I61+J61</f>
        <v>0</v>
      </c>
      <c r="L61" s="47">
        <v>0</v>
      </c>
      <c r="M61" s="47">
        <v>0</v>
      </c>
      <c r="N61" s="47">
        <v>0</v>
      </c>
      <c r="O61" s="46">
        <f>L61+M61+N61</f>
        <v>0</v>
      </c>
      <c r="P61" s="47">
        <v>0</v>
      </c>
      <c r="Q61" s="47">
        <v>0</v>
      </c>
      <c r="R61" s="47">
        <v>0</v>
      </c>
      <c r="S61" s="46">
        <f>P61+Q61+R61</f>
        <v>0</v>
      </c>
      <c r="T61" s="47">
        <f>D61-H61-L61-P61</f>
        <v>0</v>
      </c>
      <c r="U61" s="47">
        <f>E61-I61-M61-Q61</f>
        <v>0</v>
      </c>
      <c r="V61" s="47">
        <f>F61-J61-N61-R61</f>
        <v>0</v>
      </c>
      <c r="W61" s="46">
        <f>T61+U61+V61</f>
        <v>0</v>
      </c>
    </row>
    <row r="62" spans="1:23" ht="54.95" hidden="1" customHeight="1">
      <c r="A62" s="52"/>
      <c r="B62" s="50">
        <v>4000</v>
      </c>
      <c r="C62" s="49" t="s">
        <v>3</v>
      </c>
      <c r="D62" s="47">
        <v>0</v>
      </c>
      <c r="E62" s="47">
        <v>0</v>
      </c>
      <c r="F62" s="47">
        <v>0</v>
      </c>
      <c r="G62" s="48">
        <f>D62+E62+F62</f>
        <v>0</v>
      </c>
      <c r="H62" s="47">
        <v>0</v>
      </c>
      <c r="I62" s="47">
        <v>0</v>
      </c>
      <c r="J62" s="47">
        <v>0</v>
      </c>
      <c r="K62" s="46">
        <f>H62+I62+J62</f>
        <v>0</v>
      </c>
      <c r="L62" s="47">
        <v>0</v>
      </c>
      <c r="M62" s="47">
        <v>0</v>
      </c>
      <c r="N62" s="47">
        <v>0</v>
      </c>
      <c r="O62" s="46">
        <f>L62+M62+N62</f>
        <v>0</v>
      </c>
      <c r="P62" s="47">
        <v>0</v>
      </c>
      <c r="Q62" s="47">
        <v>0</v>
      </c>
      <c r="R62" s="47">
        <v>0</v>
      </c>
      <c r="S62" s="46">
        <f>P62+Q62+R62</f>
        <v>0</v>
      </c>
      <c r="T62" s="47">
        <f>D62-H62-L62-P62</f>
        <v>0</v>
      </c>
      <c r="U62" s="47">
        <f>E62-I62-M62-Q62</f>
        <v>0</v>
      </c>
      <c r="V62" s="47">
        <f>F62-J62-N62-R62</f>
        <v>0</v>
      </c>
      <c r="W62" s="46">
        <f>T62+U62+V62</f>
        <v>0</v>
      </c>
    </row>
    <row r="63" spans="1:23" ht="49.5" hidden="1" customHeight="1">
      <c r="A63" s="52"/>
      <c r="B63" s="50">
        <v>5000</v>
      </c>
      <c r="C63" s="49" t="s">
        <v>2</v>
      </c>
      <c r="D63" s="47">
        <v>0</v>
      </c>
      <c r="E63" s="47">
        <v>0</v>
      </c>
      <c r="F63" s="47">
        <v>0</v>
      </c>
      <c r="G63" s="48">
        <f>D63+E63+F63</f>
        <v>0</v>
      </c>
      <c r="H63" s="47">
        <v>0</v>
      </c>
      <c r="I63" s="47">
        <v>0</v>
      </c>
      <c r="J63" s="47">
        <v>0</v>
      </c>
      <c r="K63" s="46">
        <f>H63+I63+J63</f>
        <v>0</v>
      </c>
      <c r="L63" s="47">
        <v>0</v>
      </c>
      <c r="M63" s="47">
        <v>0</v>
      </c>
      <c r="N63" s="47">
        <v>0</v>
      </c>
      <c r="O63" s="46">
        <f>L63+M63+N63</f>
        <v>0</v>
      </c>
      <c r="P63" s="47">
        <v>0</v>
      </c>
      <c r="Q63" s="47">
        <v>0</v>
      </c>
      <c r="R63" s="47">
        <v>0</v>
      </c>
      <c r="S63" s="46">
        <f>P63+Q63+R63</f>
        <v>0</v>
      </c>
      <c r="T63" s="47">
        <f>D63-H63-L63-P63</f>
        <v>0</v>
      </c>
      <c r="U63" s="47">
        <f>E63-I63-M63-Q63</f>
        <v>0</v>
      </c>
      <c r="V63" s="47">
        <f>F63-J63-N63-R63</f>
        <v>0</v>
      </c>
      <c r="W63" s="46">
        <f>T63+U63+V63</f>
        <v>0</v>
      </c>
    </row>
    <row r="64" spans="1:23" ht="49.5" customHeight="1">
      <c r="A64" s="51"/>
      <c r="B64" s="50">
        <v>6000</v>
      </c>
      <c r="C64" s="49" t="s">
        <v>1</v>
      </c>
      <c r="D64" s="47">
        <v>5000000</v>
      </c>
      <c r="E64" s="47">
        <v>0</v>
      </c>
      <c r="F64" s="47">
        <v>0</v>
      </c>
      <c r="G64" s="48" t="s">
        <v>27</v>
      </c>
      <c r="H64" s="47">
        <f>+'[1]ESTRUCTURA FASP 14'!AT1785</f>
        <v>0</v>
      </c>
      <c r="I64" s="47">
        <v>0</v>
      </c>
      <c r="J64" s="47">
        <v>0</v>
      </c>
      <c r="K64" s="46">
        <f>H64+I64+J64</f>
        <v>0</v>
      </c>
      <c r="L64" s="47">
        <v>0</v>
      </c>
      <c r="M64" s="47">
        <v>0</v>
      </c>
      <c r="N64" s="47">
        <v>0</v>
      </c>
      <c r="O64" s="46">
        <f>L64+M64+N64</f>
        <v>0</v>
      </c>
      <c r="P64" s="47">
        <f>+'[1]ESTRUCTURA FASP 14'!AM1785</f>
        <v>5000000</v>
      </c>
      <c r="Q64" s="47">
        <v>0</v>
      </c>
      <c r="R64" s="47">
        <v>0</v>
      </c>
      <c r="S64" s="46">
        <f>P64+Q64+R64</f>
        <v>5000000</v>
      </c>
      <c r="T64" s="47">
        <f>D64-H64-L64-P64</f>
        <v>0</v>
      </c>
      <c r="U64" s="47">
        <f>E64-I64-M64-Q64</f>
        <v>0</v>
      </c>
      <c r="V64" s="47">
        <f>F64-J64-N64-R64</f>
        <v>0</v>
      </c>
      <c r="W64" s="46">
        <f>T64+U64+V64</f>
        <v>0</v>
      </c>
    </row>
    <row r="65" spans="1:23" ht="87" customHeight="1">
      <c r="A65" s="58">
        <v>9</v>
      </c>
      <c r="B65" s="57"/>
      <c r="C65" s="56" t="s">
        <v>26</v>
      </c>
      <c r="D65" s="54">
        <f>SUM(D66:D71)</f>
        <v>33332500</v>
      </c>
      <c r="E65" s="54">
        <f>SUM(E66:E71)</f>
        <v>0</v>
      </c>
      <c r="F65" s="54">
        <f>SUM(F66:F71)</f>
        <v>0</v>
      </c>
      <c r="G65" s="55">
        <f>D65+E65+F65</f>
        <v>33332500</v>
      </c>
      <c r="H65" s="54">
        <f>SUM(H66:H71)</f>
        <v>-3.8357939047273248E-10</v>
      </c>
      <c r="I65" s="54">
        <f>SUM(I66:I71)</f>
        <v>0</v>
      </c>
      <c r="J65" s="54">
        <f>SUM(J66:J71)</f>
        <v>0</v>
      </c>
      <c r="K65" s="53">
        <f>H65+I65+J65</f>
        <v>-3.8357939047273248E-10</v>
      </c>
      <c r="L65" s="54">
        <f>SUM(L66:L71)</f>
        <v>0</v>
      </c>
      <c r="M65" s="54">
        <f>SUM(M66:M71)</f>
        <v>0</v>
      </c>
      <c r="N65" s="54">
        <f>SUM(N66:N71)</f>
        <v>0</v>
      </c>
      <c r="O65" s="53">
        <f>L65+M65+N65</f>
        <v>0</v>
      </c>
      <c r="P65" s="54">
        <f>SUM(P66:P71)</f>
        <v>33332500</v>
      </c>
      <c r="Q65" s="54">
        <f>SUM(Q66:Q71)</f>
        <v>0</v>
      </c>
      <c r="R65" s="54">
        <f>SUM(R66:R71)</f>
        <v>0</v>
      </c>
      <c r="S65" s="53">
        <f>P65+Q65+R65</f>
        <v>33332500</v>
      </c>
      <c r="T65" s="54">
        <f>D65-H65-L65-P65</f>
        <v>0</v>
      </c>
      <c r="U65" s="54">
        <f>E65-I65-M65-Q65</f>
        <v>0</v>
      </c>
      <c r="V65" s="54">
        <f>F65-J65-N65-R65</f>
        <v>0</v>
      </c>
      <c r="W65" s="53">
        <f>T65+U65+V65</f>
        <v>0</v>
      </c>
    </row>
    <row r="66" spans="1:23" ht="49.5" hidden="1" customHeight="1">
      <c r="A66" s="52"/>
      <c r="B66" s="50">
        <v>1000</v>
      </c>
      <c r="C66" s="49" t="s">
        <v>6</v>
      </c>
      <c r="D66" s="47">
        <v>0</v>
      </c>
      <c r="E66" s="47">
        <v>0</v>
      </c>
      <c r="F66" s="47">
        <v>0</v>
      </c>
      <c r="G66" s="48">
        <f>D66+E66+F66</f>
        <v>0</v>
      </c>
      <c r="H66" s="47">
        <v>0</v>
      </c>
      <c r="I66" s="47">
        <v>0</v>
      </c>
      <c r="J66" s="47">
        <v>0</v>
      </c>
      <c r="K66" s="46">
        <f>H66+I66+J66</f>
        <v>0</v>
      </c>
      <c r="L66" s="47">
        <v>0</v>
      </c>
      <c r="M66" s="47">
        <v>0</v>
      </c>
      <c r="N66" s="47">
        <v>0</v>
      </c>
      <c r="O66" s="46">
        <f>L66+M66+N66</f>
        <v>0</v>
      </c>
      <c r="P66" s="47">
        <v>0</v>
      </c>
      <c r="Q66" s="47">
        <v>0</v>
      </c>
      <c r="R66" s="47">
        <v>0</v>
      </c>
      <c r="S66" s="46">
        <f>P66+Q66+R66</f>
        <v>0</v>
      </c>
      <c r="T66" s="47">
        <f>D66-H66-L66-P66</f>
        <v>0</v>
      </c>
      <c r="U66" s="47">
        <f>E66-I66-M66-Q66</f>
        <v>0</v>
      </c>
      <c r="V66" s="47">
        <f>F66-J66-N66-R66</f>
        <v>0</v>
      </c>
      <c r="W66" s="46">
        <f>T66+U66+V66</f>
        <v>0</v>
      </c>
    </row>
    <row r="67" spans="1:23" ht="48" customHeight="1">
      <c r="A67" s="52"/>
      <c r="B67" s="50">
        <v>2000</v>
      </c>
      <c r="C67" s="49" t="s">
        <v>5</v>
      </c>
      <c r="D67" s="47">
        <v>14660000</v>
      </c>
      <c r="E67" s="47">
        <v>0</v>
      </c>
      <c r="F67" s="47">
        <v>0</v>
      </c>
      <c r="G67" s="48">
        <f>D67+E67+F67</f>
        <v>14660000</v>
      </c>
      <c r="H67" s="47">
        <f>+'[1]ESTRUCTURA FASP 14'!AT1944</f>
        <v>-2.2350832296069711E-10</v>
      </c>
      <c r="I67" s="47">
        <v>0</v>
      </c>
      <c r="J67" s="47">
        <v>0</v>
      </c>
      <c r="K67" s="46">
        <f>H67+I67+J67</f>
        <v>-2.2350832296069711E-10</v>
      </c>
      <c r="L67" s="47">
        <f>+'[1]ESTRUCTURA FASP 14'!BA1944</f>
        <v>0</v>
      </c>
      <c r="M67" s="47">
        <v>0</v>
      </c>
      <c r="N67" s="47">
        <v>0</v>
      </c>
      <c r="O67" s="46">
        <f>L67+M67+N67</f>
        <v>0</v>
      </c>
      <c r="P67" s="47">
        <f>+'[1]ESTRUCTURA FASP 14'!AM1944</f>
        <v>14660000</v>
      </c>
      <c r="Q67" s="47">
        <v>0</v>
      </c>
      <c r="R67" s="47">
        <v>0</v>
      </c>
      <c r="S67" s="46">
        <f>P67+Q67+R67</f>
        <v>14660000</v>
      </c>
      <c r="T67" s="47">
        <f>D67-H67-L67-P67</f>
        <v>0</v>
      </c>
      <c r="U67" s="47">
        <f>E67-I67-M67-Q67</f>
        <v>0</v>
      </c>
      <c r="V67" s="47">
        <f>F67-J67-N67-R67</f>
        <v>0</v>
      </c>
      <c r="W67" s="46">
        <f>T67+U67+V67</f>
        <v>0</v>
      </c>
    </row>
    <row r="68" spans="1:23" ht="48" customHeight="1">
      <c r="A68" s="52"/>
      <c r="B68" s="50">
        <v>3000</v>
      </c>
      <c r="C68" s="49" t="s">
        <v>4</v>
      </c>
      <c r="D68" s="47">
        <v>125000</v>
      </c>
      <c r="E68" s="47">
        <v>0</v>
      </c>
      <c r="F68" s="47">
        <v>0</v>
      </c>
      <c r="G68" s="48">
        <f>D68+E68+F68</f>
        <v>125000</v>
      </c>
      <c r="H68" s="47">
        <f>+'[1]ESTRUCTURA FASP 14'!AT2028</f>
        <v>0</v>
      </c>
      <c r="I68" s="47">
        <v>0</v>
      </c>
      <c r="J68" s="47">
        <v>0</v>
      </c>
      <c r="K68" s="46">
        <f>H68+I68+J68</f>
        <v>0</v>
      </c>
      <c r="L68" s="47">
        <v>0</v>
      </c>
      <c r="M68" s="47">
        <v>0</v>
      </c>
      <c r="N68" s="47">
        <v>0</v>
      </c>
      <c r="O68" s="46">
        <f>L68+M68+N68</f>
        <v>0</v>
      </c>
      <c r="P68" s="47">
        <f>+'[1]ESTRUCTURA FASP 14'!AM2053</f>
        <v>125000</v>
      </c>
      <c r="Q68" s="47">
        <v>0</v>
      </c>
      <c r="R68" s="47">
        <v>0</v>
      </c>
      <c r="S68" s="46">
        <f>P68+Q68+R68</f>
        <v>125000</v>
      </c>
      <c r="T68" s="47">
        <f>D68-H68-L68-P68</f>
        <v>0</v>
      </c>
      <c r="U68" s="47">
        <f>E68-I68-M68-Q68</f>
        <v>0</v>
      </c>
      <c r="V68" s="47">
        <f>F68-J68-N68-R68</f>
        <v>0</v>
      </c>
      <c r="W68" s="46">
        <f>T68+U68+V68</f>
        <v>0</v>
      </c>
    </row>
    <row r="69" spans="1:23" ht="48" hidden="1" customHeight="1">
      <c r="A69" s="52"/>
      <c r="B69" s="50">
        <v>4000</v>
      </c>
      <c r="C69" s="49" t="s">
        <v>3</v>
      </c>
      <c r="D69" s="47">
        <v>0</v>
      </c>
      <c r="E69" s="47">
        <v>0</v>
      </c>
      <c r="F69" s="47">
        <v>0</v>
      </c>
      <c r="G69" s="48">
        <f>D69+E69+F69</f>
        <v>0</v>
      </c>
      <c r="H69" s="47">
        <v>0</v>
      </c>
      <c r="I69" s="47">
        <v>0</v>
      </c>
      <c r="J69" s="47">
        <v>0</v>
      </c>
      <c r="K69" s="46">
        <f>H69+I69+J69</f>
        <v>0</v>
      </c>
      <c r="L69" s="47">
        <v>0</v>
      </c>
      <c r="M69" s="47">
        <v>0</v>
      </c>
      <c r="N69" s="47">
        <v>0</v>
      </c>
      <c r="O69" s="46">
        <f>L69+M69+N69</f>
        <v>0</v>
      </c>
      <c r="P69" s="47">
        <v>0</v>
      </c>
      <c r="Q69" s="47">
        <v>0</v>
      </c>
      <c r="R69" s="47">
        <v>0</v>
      </c>
      <c r="S69" s="46">
        <f>P69+Q69+R69</f>
        <v>0</v>
      </c>
      <c r="T69" s="47">
        <f>D69-H69-L69-P69</f>
        <v>0</v>
      </c>
      <c r="U69" s="47">
        <f>E69-I69-M69-Q69</f>
        <v>0</v>
      </c>
      <c r="V69" s="47">
        <f>F69-J69-N69-R69</f>
        <v>0</v>
      </c>
      <c r="W69" s="46">
        <f>T69+U69+V69</f>
        <v>0</v>
      </c>
    </row>
    <row r="70" spans="1:23" ht="48" customHeight="1">
      <c r="A70" s="52"/>
      <c r="B70" s="50">
        <v>5000</v>
      </c>
      <c r="C70" s="49" t="s">
        <v>2</v>
      </c>
      <c r="D70" s="47">
        <v>4027500</v>
      </c>
      <c r="E70" s="47">
        <v>0</v>
      </c>
      <c r="F70" s="47">
        <v>0</v>
      </c>
      <c r="G70" s="48">
        <f>D70+E70+F70</f>
        <v>4027500</v>
      </c>
      <c r="H70" s="47">
        <f>+'[1]ESTRUCTURA FASP 14'!AT2060</f>
        <v>0</v>
      </c>
      <c r="I70" s="47">
        <v>0</v>
      </c>
      <c r="J70" s="47">
        <v>0</v>
      </c>
      <c r="K70" s="46">
        <f>H70+I70+J70</f>
        <v>0</v>
      </c>
      <c r="L70" s="47">
        <f>+'[1]ESTRUCTURA FASP 14'!BA2060</f>
        <v>0</v>
      </c>
      <c r="M70" s="47">
        <v>0</v>
      </c>
      <c r="N70" s="47">
        <v>0</v>
      </c>
      <c r="O70" s="46">
        <f>L70+M70+N70</f>
        <v>0</v>
      </c>
      <c r="P70" s="47">
        <f>+'[1]ESTRUCTURA FASP 14'!AM2060</f>
        <v>4027500</v>
      </c>
      <c r="Q70" s="47">
        <v>0</v>
      </c>
      <c r="R70" s="47">
        <v>0</v>
      </c>
      <c r="S70" s="46">
        <f>P70+Q70+R70</f>
        <v>4027500</v>
      </c>
      <c r="T70" s="47">
        <f>D70-H70-L70-P70</f>
        <v>0</v>
      </c>
      <c r="U70" s="47">
        <f>E70-I70-M70-Q70</f>
        <v>0</v>
      </c>
      <c r="V70" s="47">
        <f>F70-J70-N70-R70</f>
        <v>0</v>
      </c>
      <c r="W70" s="46">
        <f>T70+U70+V70</f>
        <v>0</v>
      </c>
    </row>
    <row r="71" spans="1:23" ht="48" customHeight="1">
      <c r="A71" s="51"/>
      <c r="B71" s="50">
        <v>6000</v>
      </c>
      <c r="C71" s="49" t="s">
        <v>1</v>
      </c>
      <c r="D71" s="47">
        <v>14520000</v>
      </c>
      <c r="E71" s="47">
        <v>0</v>
      </c>
      <c r="F71" s="47">
        <v>0</v>
      </c>
      <c r="G71" s="48">
        <f>D71+E71+F71</f>
        <v>14520000</v>
      </c>
      <c r="H71" s="47">
        <f>+'[1]ESTRUCTURA FASP 14'!AT2353</f>
        <v>-1.6007106751203537E-10</v>
      </c>
      <c r="I71" s="47">
        <v>0</v>
      </c>
      <c r="J71" s="47">
        <v>0</v>
      </c>
      <c r="K71" s="46">
        <f>H71+I71+J71</f>
        <v>-1.6007106751203537E-10</v>
      </c>
      <c r="L71" s="47">
        <v>0</v>
      </c>
      <c r="M71" s="47">
        <v>0</v>
      </c>
      <c r="N71" s="47">
        <v>0</v>
      </c>
      <c r="O71" s="46">
        <f>L71+M71+N71</f>
        <v>0</v>
      </c>
      <c r="P71" s="47">
        <f>+'[1]ESTRUCTURA FASP 14'!AM2353</f>
        <v>14520000</v>
      </c>
      <c r="Q71" s="47">
        <v>0</v>
      </c>
      <c r="R71" s="47">
        <v>0</v>
      </c>
      <c r="S71" s="46">
        <f>P71+Q71+R71</f>
        <v>14520000</v>
      </c>
      <c r="T71" s="47">
        <f>D71-H71-L71-P71</f>
        <v>0</v>
      </c>
      <c r="U71" s="47">
        <f>E71-I71-M71-Q71</f>
        <v>0</v>
      </c>
      <c r="V71" s="47">
        <f>F71-J71-N71-R71</f>
        <v>0</v>
      </c>
      <c r="W71" s="46">
        <f>T71+U71+V71</f>
        <v>0</v>
      </c>
    </row>
    <row r="72" spans="1:23" ht="64.5" customHeight="1">
      <c r="A72" s="58">
        <v>10</v>
      </c>
      <c r="B72" s="57"/>
      <c r="C72" s="59" t="s">
        <v>25</v>
      </c>
      <c r="D72" s="54">
        <f>SUM(D73:D78)</f>
        <v>40950000</v>
      </c>
      <c r="E72" s="54">
        <f>SUM(E73:E78)</f>
        <v>0</v>
      </c>
      <c r="F72" s="54">
        <f>SUM(F73:F78)</f>
        <v>9800000</v>
      </c>
      <c r="G72" s="55">
        <f>D72+E72+F72</f>
        <v>50750000</v>
      </c>
      <c r="H72" s="54">
        <f>SUM(H73:H78)</f>
        <v>-1.1059455573558807E-9</v>
      </c>
      <c r="I72" s="54">
        <f>SUM(I73:I78)</f>
        <v>0</v>
      </c>
      <c r="J72" s="54">
        <f>SUM(J73:J78)</f>
        <v>0</v>
      </c>
      <c r="K72" s="53">
        <f>H72+I72+J72</f>
        <v>-1.1059455573558807E-9</v>
      </c>
      <c r="L72" s="54">
        <f>SUM(L73:L78)</f>
        <v>0</v>
      </c>
      <c r="M72" s="54">
        <f>SUM(M73:M78)</f>
        <v>0</v>
      </c>
      <c r="N72" s="54">
        <f>SUM(N73:N78)</f>
        <v>0</v>
      </c>
      <c r="O72" s="53">
        <f>L72+M72+N72</f>
        <v>0</v>
      </c>
      <c r="P72" s="54">
        <f>SUM(P73:P78)</f>
        <v>40828527.899999999</v>
      </c>
      <c r="Q72" s="54">
        <f>SUM(Q73:Q78)</f>
        <v>0</v>
      </c>
      <c r="R72" s="54">
        <f>SUM(R73:R78)</f>
        <v>9525249.4800000004</v>
      </c>
      <c r="S72" s="53">
        <f>P72+Q72+R72</f>
        <v>50353777.379999995</v>
      </c>
      <c r="T72" s="54">
        <f>D72-H72-L72-P72</f>
        <v>121472.10000000149</v>
      </c>
      <c r="U72" s="54">
        <f>E72-I72-M72-Q72</f>
        <v>0</v>
      </c>
      <c r="V72" s="54">
        <f>F72-J72-N72-R72</f>
        <v>274750.51999999955</v>
      </c>
      <c r="W72" s="53">
        <f>T72+U72+V72</f>
        <v>396222.62000000104</v>
      </c>
    </row>
    <row r="73" spans="1:23" ht="49.5" customHeight="1">
      <c r="A73" s="52"/>
      <c r="B73" s="50">
        <v>1000</v>
      </c>
      <c r="C73" s="49" t="s">
        <v>6</v>
      </c>
      <c r="D73" s="47">
        <v>0</v>
      </c>
      <c r="E73" s="47">
        <v>0</v>
      </c>
      <c r="F73" s="47">
        <v>3000000</v>
      </c>
      <c r="G73" s="48">
        <f>D73+E73+F73</f>
        <v>3000000</v>
      </c>
      <c r="H73" s="47">
        <v>0</v>
      </c>
      <c r="I73" s="47">
        <v>0</v>
      </c>
      <c r="J73" s="47">
        <v>0</v>
      </c>
      <c r="K73" s="46">
        <f>H73+I73+J73</f>
        <v>0</v>
      </c>
      <c r="L73" s="47">
        <v>0</v>
      </c>
      <c r="M73" s="47">
        <v>0</v>
      </c>
      <c r="N73" s="47">
        <v>0</v>
      </c>
      <c r="O73" s="46">
        <f>L73+M73+N73</f>
        <v>0</v>
      </c>
      <c r="P73" s="47">
        <v>0</v>
      </c>
      <c r="Q73" s="47">
        <v>0</v>
      </c>
      <c r="R73" s="47">
        <f>+'[1]ESTRUCTURA FASP 14'!AP2472</f>
        <v>3000000</v>
      </c>
      <c r="S73" s="46">
        <f>P73+Q73+R73</f>
        <v>3000000</v>
      </c>
      <c r="T73" s="47">
        <f>D73-H73-L73-P73</f>
        <v>0</v>
      </c>
      <c r="U73" s="47">
        <f>E73-I73-M73-Q73</f>
        <v>0</v>
      </c>
      <c r="V73" s="47">
        <f>F73-J73-N73-R73</f>
        <v>0</v>
      </c>
      <c r="W73" s="46">
        <f>T73+U73+V73</f>
        <v>0</v>
      </c>
    </row>
    <row r="74" spans="1:23" ht="49.5" customHeight="1">
      <c r="A74" s="52"/>
      <c r="B74" s="50">
        <v>2000</v>
      </c>
      <c r="C74" s="49" t="s">
        <v>5</v>
      </c>
      <c r="D74" s="47">
        <v>650000</v>
      </c>
      <c r="E74" s="47">
        <v>0</v>
      </c>
      <c r="F74" s="47">
        <v>200000</v>
      </c>
      <c r="G74" s="48">
        <f>D74+E74+F74</f>
        <v>850000</v>
      </c>
      <c r="H74" s="47">
        <f>+'[1]ESTRUCTURA FASP 14'!AT2478</f>
        <v>0</v>
      </c>
      <c r="I74" s="47">
        <v>0</v>
      </c>
      <c r="J74" s="47">
        <f>+'[1]ESTRUCTURA FASP 14'!AW2478</f>
        <v>0</v>
      </c>
      <c r="K74" s="46">
        <f>H74+I74+J74</f>
        <v>0</v>
      </c>
      <c r="L74" s="47">
        <f>+'[1]ESTRUCTURA FASP 14'!BA2478</f>
        <v>0</v>
      </c>
      <c r="M74" s="47">
        <v>0</v>
      </c>
      <c r="N74" s="47">
        <v>0</v>
      </c>
      <c r="O74" s="46">
        <f>L74+M74+N74</f>
        <v>0</v>
      </c>
      <c r="P74" s="47">
        <f>+'[1]ESTRUCTURA FASP 14'!AM2478</f>
        <v>649999.34000000008</v>
      </c>
      <c r="Q74" s="47">
        <v>0</v>
      </c>
      <c r="R74" s="47">
        <f>+'[1]ESTRUCTURA FASP 14'!AP2478</f>
        <v>130185.48</v>
      </c>
      <c r="S74" s="46">
        <f>P74+Q74+R74</f>
        <v>780184.82000000007</v>
      </c>
      <c r="T74" s="47">
        <f>D74-H74-L74-P74</f>
        <v>0.65999999991618097</v>
      </c>
      <c r="U74" s="47">
        <f>E74-I74-M74-Q74</f>
        <v>0</v>
      </c>
      <c r="V74" s="47">
        <f>F74-J74-N74-R74</f>
        <v>69814.52</v>
      </c>
      <c r="W74" s="46">
        <f>T74+U74+V74</f>
        <v>69815.17999999992</v>
      </c>
    </row>
    <row r="75" spans="1:23" ht="49.5" customHeight="1">
      <c r="A75" s="52"/>
      <c r="B75" s="50">
        <v>3000</v>
      </c>
      <c r="C75" s="49" t="s">
        <v>4</v>
      </c>
      <c r="D75" s="47">
        <f>24800000+1500000</f>
        <v>26300000</v>
      </c>
      <c r="E75" s="47">
        <v>0</v>
      </c>
      <c r="F75" s="47">
        <v>6000000</v>
      </c>
      <c r="G75" s="48">
        <f>D75+E75+F75</f>
        <v>32300000</v>
      </c>
      <c r="H75" s="47">
        <f>+'[1]ESTRUCTURA FASP 14'!AT2511</f>
        <v>-1.1059455573558807E-9</v>
      </c>
      <c r="I75" s="47">
        <v>0</v>
      </c>
      <c r="J75" s="47">
        <v>0</v>
      </c>
      <c r="K75" s="46">
        <f>H75+I75+J75</f>
        <v>-1.1059455573558807E-9</v>
      </c>
      <c r="L75" s="47">
        <f>+'[1]ESTRUCTURA FASP 14'!BA2511</f>
        <v>0</v>
      </c>
      <c r="M75" s="47">
        <v>0</v>
      </c>
      <c r="N75" s="47">
        <v>0</v>
      </c>
      <c r="O75" s="46">
        <f>L75+M75+N75</f>
        <v>0</v>
      </c>
      <c r="P75" s="47">
        <f>+'[1]ESTRUCTURA FASP 14'!AM2511</f>
        <v>26178528.559999999</v>
      </c>
      <c r="Q75" s="47">
        <v>0</v>
      </c>
      <c r="R75" s="47">
        <f>+'[1]ESTRUCTURA FASP 14'!AP2511</f>
        <v>5796849</v>
      </c>
      <c r="S75" s="46">
        <f>P75+Q75+R75</f>
        <v>31975377.559999999</v>
      </c>
      <c r="T75" s="47">
        <f>D75-H75-L75-P75</f>
        <v>121471.44000000134</v>
      </c>
      <c r="U75" s="47">
        <f>E75-I75-M75-Q75</f>
        <v>0</v>
      </c>
      <c r="V75" s="47">
        <f>F75-J75-N75-R75</f>
        <v>203151</v>
      </c>
      <c r="W75" s="46">
        <f>T75+U75+V75</f>
        <v>324622.44000000134</v>
      </c>
    </row>
    <row r="76" spans="1:23" ht="54.95" hidden="1" customHeight="1">
      <c r="A76" s="52"/>
      <c r="B76" s="50">
        <v>4000</v>
      </c>
      <c r="C76" s="49" t="s">
        <v>3</v>
      </c>
      <c r="D76" s="47">
        <v>0</v>
      </c>
      <c r="E76" s="47">
        <v>0</v>
      </c>
      <c r="F76" s="47">
        <v>0</v>
      </c>
      <c r="G76" s="48">
        <f>D76+E76+F76</f>
        <v>0</v>
      </c>
      <c r="H76" s="47">
        <v>0</v>
      </c>
      <c r="I76" s="47">
        <v>0</v>
      </c>
      <c r="J76" s="47">
        <v>0</v>
      </c>
      <c r="K76" s="46">
        <f>H76+I76+J76</f>
        <v>0</v>
      </c>
      <c r="L76" s="47">
        <v>0</v>
      </c>
      <c r="M76" s="47">
        <v>0</v>
      </c>
      <c r="N76" s="47">
        <v>0</v>
      </c>
      <c r="O76" s="46">
        <f>L76+M76+N76</f>
        <v>0</v>
      </c>
      <c r="P76" s="47">
        <v>0</v>
      </c>
      <c r="Q76" s="47">
        <v>0</v>
      </c>
      <c r="R76" s="47">
        <v>0</v>
      </c>
      <c r="S76" s="46">
        <f>P76+Q76+R76</f>
        <v>0</v>
      </c>
      <c r="T76" s="47">
        <f>D76-H76-L76-P76</f>
        <v>0</v>
      </c>
      <c r="U76" s="47">
        <f>E76-I76-M76-Q76</f>
        <v>0</v>
      </c>
      <c r="V76" s="47">
        <f>F76-J76-N76-R76</f>
        <v>0</v>
      </c>
      <c r="W76" s="46">
        <f>T76+U76+V76</f>
        <v>0</v>
      </c>
    </row>
    <row r="77" spans="1:23" ht="49.5" customHeight="1">
      <c r="A77" s="52"/>
      <c r="B77" s="50">
        <v>5000</v>
      </c>
      <c r="C77" s="49" t="s">
        <v>2</v>
      </c>
      <c r="D77" s="47">
        <v>14000000</v>
      </c>
      <c r="E77" s="47">
        <v>0</v>
      </c>
      <c r="F77" s="47">
        <v>600000</v>
      </c>
      <c r="G77" s="48">
        <f>D77+E77+F77</f>
        <v>14600000</v>
      </c>
      <c r="H77" s="47">
        <f>+'[1]ESTRUCTURA FASP 14'!AT2566</f>
        <v>0</v>
      </c>
      <c r="I77" s="47">
        <v>0</v>
      </c>
      <c r="J77" s="47">
        <f>+'[1]ESTRUCTURA FASP 14'!AW2566</f>
        <v>0</v>
      </c>
      <c r="K77" s="46">
        <f>H77+I77+J77</f>
        <v>0</v>
      </c>
      <c r="L77" s="47">
        <f>+'[1]ESTRUCTURA FASP 14'!BA2566</f>
        <v>0</v>
      </c>
      <c r="M77" s="47">
        <v>0</v>
      </c>
      <c r="N77" s="47">
        <v>0</v>
      </c>
      <c r="O77" s="46">
        <f>L77+M77+N77</f>
        <v>0</v>
      </c>
      <c r="P77" s="47">
        <f>+'[1]ESTRUCTURA FASP 14'!AM2566</f>
        <v>14000000</v>
      </c>
      <c r="Q77" s="47">
        <v>0</v>
      </c>
      <c r="R77" s="47">
        <f>+'[1]ESTRUCTURA FASP 14'!AP2566</f>
        <v>598215</v>
      </c>
      <c r="S77" s="46">
        <f>P77+Q77+R77</f>
        <v>14598215</v>
      </c>
      <c r="T77" s="47">
        <f>D77-H77-L77-P77</f>
        <v>0</v>
      </c>
      <c r="U77" s="47">
        <f>E77-I77-M77-Q77</f>
        <v>0</v>
      </c>
      <c r="V77" s="47">
        <f>F77-J77-N77-R77</f>
        <v>1785</v>
      </c>
      <c r="W77" s="46">
        <f>T77+U77+V77</f>
        <v>1785</v>
      </c>
    </row>
    <row r="78" spans="1:23" ht="49.5" hidden="1" customHeight="1">
      <c r="A78" s="51"/>
      <c r="B78" s="50">
        <v>6000</v>
      </c>
      <c r="C78" s="49" t="s">
        <v>1</v>
      </c>
      <c r="D78" s="47">
        <v>0</v>
      </c>
      <c r="E78" s="47">
        <v>0</v>
      </c>
      <c r="F78" s="47">
        <v>0</v>
      </c>
      <c r="G78" s="48">
        <f>D78+E78+F78</f>
        <v>0</v>
      </c>
      <c r="H78" s="47">
        <v>0</v>
      </c>
      <c r="I78" s="47">
        <v>0</v>
      </c>
      <c r="J78" s="47">
        <v>0</v>
      </c>
      <c r="K78" s="46">
        <f>H78+I78+J78</f>
        <v>0</v>
      </c>
      <c r="L78" s="47">
        <v>0</v>
      </c>
      <c r="M78" s="47">
        <v>0</v>
      </c>
      <c r="N78" s="47">
        <v>0</v>
      </c>
      <c r="O78" s="46">
        <f>L78+M78+N78</f>
        <v>0</v>
      </c>
      <c r="P78" s="47">
        <v>0</v>
      </c>
      <c r="Q78" s="47">
        <v>0</v>
      </c>
      <c r="R78" s="47">
        <v>0</v>
      </c>
      <c r="S78" s="46">
        <f>P78+Q78+R78</f>
        <v>0</v>
      </c>
      <c r="T78" s="47">
        <f>D78-H78-L78-P78</f>
        <v>0</v>
      </c>
      <c r="U78" s="47">
        <f>E78-I78-M78-Q78</f>
        <v>0</v>
      </c>
      <c r="V78" s="47">
        <f>F78-J78-N78-R78</f>
        <v>0</v>
      </c>
      <c r="W78" s="46">
        <f>T78+U78+V78</f>
        <v>0</v>
      </c>
    </row>
    <row r="79" spans="1:23" ht="64.5" customHeight="1">
      <c r="A79" s="58">
        <v>11</v>
      </c>
      <c r="B79" s="57"/>
      <c r="C79" s="56" t="s">
        <v>24</v>
      </c>
      <c r="D79" s="54">
        <f>SUM(D80:D85)</f>
        <v>6400000</v>
      </c>
      <c r="E79" s="54">
        <f>SUM(E80:E85)</f>
        <v>0</v>
      </c>
      <c r="F79" s="54">
        <f>SUM(F80:F85)</f>
        <v>2200000</v>
      </c>
      <c r="G79" s="55">
        <f>D79+E79+F79</f>
        <v>8600000</v>
      </c>
      <c r="H79" s="54">
        <f>SUM(H80:H85)</f>
        <v>0</v>
      </c>
      <c r="I79" s="54">
        <f>SUM(I80:I85)</f>
        <v>0</v>
      </c>
      <c r="J79" s="54">
        <f>SUM(J80:J85)</f>
        <v>0</v>
      </c>
      <c r="K79" s="53">
        <f>H79+I79+J79</f>
        <v>0</v>
      </c>
      <c r="L79" s="54">
        <f>SUM(L80:L85)</f>
        <v>0</v>
      </c>
      <c r="M79" s="54">
        <f>SUM(M80:M85)</f>
        <v>0</v>
      </c>
      <c r="N79" s="54">
        <f>SUM(N80:N85)</f>
        <v>0</v>
      </c>
      <c r="O79" s="53">
        <f>L79+M79+N79</f>
        <v>0</v>
      </c>
      <c r="P79" s="54">
        <f>SUM(P80:P85)</f>
        <v>6396985.71</v>
      </c>
      <c r="Q79" s="54">
        <f>SUM(Q80:Q85)</f>
        <v>0</v>
      </c>
      <c r="R79" s="54">
        <f>SUM(R80:R85)</f>
        <v>2113499.9500000002</v>
      </c>
      <c r="S79" s="53">
        <f>P79+Q79+R79</f>
        <v>8510485.6600000001</v>
      </c>
      <c r="T79" s="54">
        <f>D79-H79-L79-P79</f>
        <v>3014.2900000000373</v>
      </c>
      <c r="U79" s="54">
        <f>E79-I79-M79-Q79</f>
        <v>0</v>
      </c>
      <c r="V79" s="54">
        <f>F79-J79-N79-R79</f>
        <v>86500.049999999814</v>
      </c>
      <c r="W79" s="53">
        <f>T79+U79+V79</f>
        <v>89514.339999999851</v>
      </c>
    </row>
    <row r="80" spans="1:23" ht="48" customHeight="1">
      <c r="A80" s="52"/>
      <c r="B80" s="50">
        <v>1000</v>
      </c>
      <c r="C80" s="49" t="s">
        <v>6</v>
      </c>
      <c r="D80" s="47">
        <v>0</v>
      </c>
      <c r="E80" s="47">
        <v>0</v>
      </c>
      <c r="F80" s="47">
        <v>2000000</v>
      </c>
      <c r="G80" s="48">
        <f>D80+E80+F80</f>
        <v>2000000</v>
      </c>
      <c r="H80" s="47">
        <v>0</v>
      </c>
      <c r="I80" s="47">
        <v>0</v>
      </c>
      <c r="J80" s="47">
        <v>0</v>
      </c>
      <c r="K80" s="46">
        <f>H80+I80+J80</f>
        <v>0</v>
      </c>
      <c r="L80" s="47">
        <v>0</v>
      </c>
      <c r="M80" s="47">
        <v>0</v>
      </c>
      <c r="N80" s="47">
        <v>0</v>
      </c>
      <c r="O80" s="46">
        <f>L80+M80+N80</f>
        <v>0</v>
      </c>
      <c r="P80" s="47">
        <v>0</v>
      </c>
      <c r="Q80" s="47">
        <v>0</v>
      </c>
      <c r="R80" s="47">
        <f>+'[1]ESTRUCTURA FASP 14'!AP2708</f>
        <v>1913500</v>
      </c>
      <c r="S80" s="46">
        <f>P80+Q80+R80</f>
        <v>1913500</v>
      </c>
      <c r="T80" s="47">
        <f>D80-H80-L80-P80</f>
        <v>0</v>
      </c>
      <c r="U80" s="47">
        <f>E80-I80-M80-Q80</f>
        <v>0</v>
      </c>
      <c r="V80" s="47">
        <f>F80-J80-N80-R80</f>
        <v>86500</v>
      </c>
      <c r="W80" s="46">
        <f>T80+U80+V80</f>
        <v>86500</v>
      </c>
    </row>
    <row r="81" spans="1:23" ht="48" customHeight="1">
      <c r="A81" s="52"/>
      <c r="B81" s="50">
        <v>2000</v>
      </c>
      <c r="C81" s="49" t="s">
        <v>5</v>
      </c>
      <c r="D81" s="47">
        <v>0</v>
      </c>
      <c r="E81" s="47">
        <v>0</v>
      </c>
      <c r="F81" s="47">
        <v>200000</v>
      </c>
      <c r="G81" s="48">
        <f>D81+E81+F81</f>
        <v>200000</v>
      </c>
      <c r="H81" s="47">
        <v>0</v>
      </c>
      <c r="I81" s="47">
        <v>0</v>
      </c>
      <c r="J81" s="47">
        <v>0</v>
      </c>
      <c r="K81" s="46">
        <f>H81+I81+J81</f>
        <v>0</v>
      </c>
      <c r="L81" s="47">
        <v>0</v>
      </c>
      <c r="M81" s="47">
        <v>0</v>
      </c>
      <c r="N81" s="47">
        <v>0</v>
      </c>
      <c r="O81" s="46">
        <f>L81+M81+N81</f>
        <v>0</v>
      </c>
      <c r="P81" s="47">
        <v>0</v>
      </c>
      <c r="Q81" s="47">
        <v>0</v>
      </c>
      <c r="R81" s="47">
        <f>+'[1]ESTRUCTURA FASP 14'!AP2714</f>
        <v>199999.95</v>
      </c>
      <c r="S81" s="46">
        <f>P81+Q81+R81</f>
        <v>199999.95</v>
      </c>
      <c r="T81" s="47">
        <f>D81-H81-L81-P81</f>
        <v>0</v>
      </c>
      <c r="U81" s="47">
        <f>E81-I81-M81-Q81</f>
        <v>0</v>
      </c>
      <c r="V81" s="47">
        <f>F81-J81-N81-R81</f>
        <v>4.9999999988358468E-2</v>
      </c>
      <c r="W81" s="46">
        <f>T81+U81+V81</f>
        <v>4.9999999988358468E-2</v>
      </c>
    </row>
    <row r="82" spans="1:23" ht="48" customHeight="1">
      <c r="A82" s="52"/>
      <c r="B82" s="50">
        <v>3000</v>
      </c>
      <c r="C82" s="49" t="s">
        <v>4</v>
      </c>
      <c r="D82" s="47">
        <v>1600000</v>
      </c>
      <c r="E82" s="47">
        <v>0</v>
      </c>
      <c r="F82" s="47">
        <v>0</v>
      </c>
      <c r="G82" s="48">
        <f>D82+E82+F82</f>
        <v>1600000</v>
      </c>
      <c r="H82" s="47">
        <f>+'[1]ESTRUCTURA FASP 14'!AT2744</f>
        <v>0</v>
      </c>
      <c r="I82" s="47">
        <v>0</v>
      </c>
      <c r="J82" s="47">
        <v>0</v>
      </c>
      <c r="K82" s="46">
        <f>H82+I82+J82</f>
        <v>0</v>
      </c>
      <c r="L82" s="47">
        <v>0</v>
      </c>
      <c r="M82" s="47">
        <v>0</v>
      </c>
      <c r="N82" s="47">
        <v>0</v>
      </c>
      <c r="O82" s="46">
        <f>L82+M82+N82</f>
        <v>0</v>
      </c>
      <c r="P82" s="47">
        <f>+'[1]ESTRUCTURA FASP 14'!AM2744</f>
        <v>1599640</v>
      </c>
      <c r="Q82" s="47">
        <v>0</v>
      </c>
      <c r="R82" s="47">
        <v>0</v>
      </c>
      <c r="S82" s="46">
        <f>P82+Q82+R82</f>
        <v>1599640</v>
      </c>
      <c r="T82" s="47">
        <f>D82-H82-L82-P82</f>
        <v>360</v>
      </c>
      <c r="U82" s="47">
        <f>E82-I82-M82-Q82</f>
        <v>0</v>
      </c>
      <c r="V82" s="47">
        <f>F82-J82-N82-R82</f>
        <v>0</v>
      </c>
      <c r="W82" s="46">
        <f>T82+U82+V82</f>
        <v>360</v>
      </c>
    </row>
    <row r="83" spans="1:23" ht="54.95" hidden="1" customHeight="1">
      <c r="A83" s="52"/>
      <c r="B83" s="50">
        <v>4000</v>
      </c>
      <c r="C83" s="49" t="s">
        <v>3</v>
      </c>
      <c r="D83" s="47">
        <v>0</v>
      </c>
      <c r="E83" s="47">
        <v>0</v>
      </c>
      <c r="F83" s="47">
        <v>0</v>
      </c>
      <c r="G83" s="48">
        <f>D83+E83+F83</f>
        <v>0</v>
      </c>
      <c r="H83" s="47">
        <v>0</v>
      </c>
      <c r="I83" s="47">
        <v>0</v>
      </c>
      <c r="J83" s="47">
        <v>0</v>
      </c>
      <c r="K83" s="46">
        <f>H83+I83+J83</f>
        <v>0</v>
      </c>
      <c r="L83" s="47">
        <v>0</v>
      </c>
      <c r="M83" s="47">
        <v>0</v>
      </c>
      <c r="N83" s="47">
        <v>0</v>
      </c>
      <c r="O83" s="46">
        <f>L83+M83+N83</f>
        <v>0</v>
      </c>
      <c r="P83" s="47">
        <v>0</v>
      </c>
      <c r="Q83" s="47">
        <v>0</v>
      </c>
      <c r="R83" s="47">
        <v>0</v>
      </c>
      <c r="S83" s="46">
        <f>P83+Q83+R83</f>
        <v>0</v>
      </c>
      <c r="T83" s="47">
        <f>D83-H83-L83-P83</f>
        <v>0</v>
      </c>
      <c r="U83" s="47">
        <f>E83-I83-M83-Q83</f>
        <v>0</v>
      </c>
      <c r="V83" s="47">
        <f>F83-J83-N83-R83</f>
        <v>0</v>
      </c>
      <c r="W83" s="46">
        <f>T83+U83+V83</f>
        <v>0</v>
      </c>
    </row>
    <row r="84" spans="1:23" ht="48" customHeight="1">
      <c r="A84" s="52"/>
      <c r="B84" s="50">
        <v>5000</v>
      </c>
      <c r="C84" s="49" t="s">
        <v>2</v>
      </c>
      <c r="D84" s="47">
        <v>4800000</v>
      </c>
      <c r="E84" s="47">
        <v>0</v>
      </c>
      <c r="F84" s="47">
        <v>0</v>
      </c>
      <c r="G84" s="48">
        <f>D84+E84+F84</f>
        <v>4800000</v>
      </c>
      <c r="H84" s="47">
        <f>+'[1]ESTRUCTURA FASP 14'!AT2785</f>
        <v>0</v>
      </c>
      <c r="I84" s="47">
        <v>0</v>
      </c>
      <c r="J84" s="47">
        <v>0</v>
      </c>
      <c r="K84" s="46">
        <f>H84+I84+J84</f>
        <v>0</v>
      </c>
      <c r="L84" s="47">
        <f>+'[1]ESTRUCTURA FASP 14'!BA2785</f>
        <v>0</v>
      </c>
      <c r="M84" s="47">
        <v>0</v>
      </c>
      <c r="N84" s="47">
        <v>0</v>
      </c>
      <c r="O84" s="46">
        <f>L84+M84+N84</f>
        <v>0</v>
      </c>
      <c r="P84" s="47">
        <f>+'[1]ESTRUCTURA FASP 14'!AM2785</f>
        <v>4797345.71</v>
      </c>
      <c r="Q84" s="47">
        <v>0</v>
      </c>
      <c r="R84" s="47">
        <v>0</v>
      </c>
      <c r="S84" s="46">
        <f>P84+Q84+R84</f>
        <v>4797345.71</v>
      </c>
      <c r="T84" s="47">
        <f>D84-H84-L84-P84</f>
        <v>2654.2900000000373</v>
      </c>
      <c r="U84" s="47">
        <f>E84-I84-M84-Q84</f>
        <v>0</v>
      </c>
      <c r="V84" s="47">
        <f>F84-J84-N84-R84</f>
        <v>0</v>
      </c>
      <c r="W84" s="46">
        <f>T84+U84+V84</f>
        <v>2654.2900000000373</v>
      </c>
    </row>
    <row r="85" spans="1:23" ht="49.5" hidden="1" customHeight="1">
      <c r="A85" s="51"/>
      <c r="B85" s="50">
        <v>6000</v>
      </c>
      <c r="C85" s="49" t="s">
        <v>1</v>
      </c>
      <c r="D85" s="47">
        <v>0</v>
      </c>
      <c r="E85" s="47">
        <v>0</v>
      </c>
      <c r="F85" s="47">
        <v>0</v>
      </c>
      <c r="G85" s="48">
        <f>D85+E85+F85</f>
        <v>0</v>
      </c>
      <c r="H85" s="47">
        <v>0</v>
      </c>
      <c r="I85" s="47">
        <v>0</v>
      </c>
      <c r="J85" s="47">
        <v>0</v>
      </c>
      <c r="K85" s="46">
        <f>H85+I85+J85</f>
        <v>0</v>
      </c>
      <c r="L85" s="47">
        <v>0</v>
      </c>
      <c r="M85" s="47">
        <v>0</v>
      </c>
      <c r="N85" s="47">
        <v>0</v>
      </c>
      <c r="O85" s="46">
        <f>L85+M85+N85</f>
        <v>0</v>
      </c>
      <c r="P85" s="47">
        <v>0</v>
      </c>
      <c r="Q85" s="47">
        <v>0</v>
      </c>
      <c r="R85" s="47">
        <v>0</v>
      </c>
      <c r="S85" s="46">
        <f>P85+Q85+R85</f>
        <v>0</v>
      </c>
      <c r="T85" s="47">
        <f>D85-H85-L85-P85</f>
        <v>0</v>
      </c>
      <c r="U85" s="47">
        <f>E85-I85-M85-Q85</f>
        <v>0</v>
      </c>
      <c r="V85" s="47">
        <f>F85-J85-N85-R85</f>
        <v>0</v>
      </c>
      <c r="W85" s="46">
        <f>T85+U85+V85</f>
        <v>0</v>
      </c>
    </row>
    <row r="86" spans="1:23" ht="64.5" customHeight="1">
      <c r="A86" s="58">
        <v>12</v>
      </c>
      <c r="B86" s="57"/>
      <c r="C86" s="56" t="s">
        <v>23</v>
      </c>
      <c r="D86" s="54">
        <f>SUM(D87:D92)</f>
        <v>12930000</v>
      </c>
      <c r="E86" s="54">
        <f>SUM(E87:E92)</f>
        <v>0</v>
      </c>
      <c r="F86" s="54">
        <f>SUM(F87:F92)</f>
        <v>6000000</v>
      </c>
      <c r="G86" s="55">
        <f>D86+E86+F86</f>
        <v>18930000</v>
      </c>
      <c r="H86" s="54">
        <f>SUM(H87:H92)</f>
        <v>2.0372679238045421E-12</v>
      </c>
      <c r="I86" s="54">
        <f>SUM(I87:I92)</f>
        <v>0</v>
      </c>
      <c r="J86" s="54">
        <f>SUM(J87:J92)</f>
        <v>0</v>
      </c>
      <c r="K86" s="53">
        <f>H86+I86+J86</f>
        <v>2.0372679238045421E-12</v>
      </c>
      <c r="L86" s="54">
        <f>SUM(L87:L92)</f>
        <v>0</v>
      </c>
      <c r="M86" s="54">
        <f>SUM(M87:M92)</f>
        <v>0</v>
      </c>
      <c r="N86" s="54">
        <f>SUM(N87:N92)</f>
        <v>0</v>
      </c>
      <c r="O86" s="53">
        <f>L86+M86+N86</f>
        <v>0</v>
      </c>
      <c r="P86" s="54">
        <f>SUM(P87:P92)</f>
        <v>12904998.27</v>
      </c>
      <c r="Q86" s="54">
        <f>SUM(Q87:Q92)</f>
        <v>0</v>
      </c>
      <c r="R86" s="54">
        <f>SUM(R87:R92)</f>
        <v>5981683.5</v>
      </c>
      <c r="S86" s="53">
        <f>P86+Q86+R86</f>
        <v>18886681.77</v>
      </c>
      <c r="T86" s="54">
        <f>D86-H86-L86-P86</f>
        <v>25001.730000000447</v>
      </c>
      <c r="U86" s="54">
        <f>E86-I86-M86-Q86</f>
        <v>0</v>
      </c>
      <c r="V86" s="54">
        <f>F86-J86-N86-R86</f>
        <v>18316.5</v>
      </c>
      <c r="W86" s="53">
        <f>T86+U86+V86</f>
        <v>43318.230000000447</v>
      </c>
    </row>
    <row r="87" spans="1:23" ht="48" customHeight="1">
      <c r="A87" s="52"/>
      <c r="B87" s="50">
        <v>1000</v>
      </c>
      <c r="C87" s="49" t="s">
        <v>6</v>
      </c>
      <c r="D87" s="47">
        <v>0</v>
      </c>
      <c r="E87" s="47">
        <v>0</v>
      </c>
      <c r="F87" s="47">
        <v>4000000</v>
      </c>
      <c r="G87" s="48">
        <f>D87+E87+F87</f>
        <v>4000000</v>
      </c>
      <c r="H87" s="47">
        <v>0</v>
      </c>
      <c r="I87" s="47">
        <v>0</v>
      </c>
      <c r="J87" s="47">
        <v>0</v>
      </c>
      <c r="K87" s="46">
        <f>H87+I87+J87</f>
        <v>0</v>
      </c>
      <c r="L87" s="47">
        <v>0</v>
      </c>
      <c r="M87" s="47">
        <v>0</v>
      </c>
      <c r="N87" s="47">
        <v>0</v>
      </c>
      <c r="O87" s="46">
        <f>L87+M87+N87</f>
        <v>0</v>
      </c>
      <c r="P87" s="47">
        <v>0</v>
      </c>
      <c r="Q87" s="47">
        <v>0</v>
      </c>
      <c r="R87" s="47">
        <f>+'[1]ESTRUCTURA FASP 14'!AP2884</f>
        <v>3999294.9000000004</v>
      </c>
      <c r="S87" s="46">
        <f>P87+Q87+R87</f>
        <v>3999294.9000000004</v>
      </c>
      <c r="T87" s="47">
        <f>D87-H87-L87-P87</f>
        <v>0</v>
      </c>
      <c r="U87" s="47">
        <f>E87-I87-M87-Q87</f>
        <v>0</v>
      </c>
      <c r="V87" s="47">
        <f>F87-J87-N87-R87</f>
        <v>705.09999999962747</v>
      </c>
      <c r="W87" s="46">
        <f>T87+U87+V87</f>
        <v>705.09999999962747</v>
      </c>
    </row>
    <row r="88" spans="1:23" ht="49.5" hidden="1" customHeight="1">
      <c r="A88" s="52"/>
      <c r="B88" s="50">
        <v>2000</v>
      </c>
      <c r="C88" s="49" t="s">
        <v>5</v>
      </c>
      <c r="D88" s="47">
        <v>0</v>
      </c>
      <c r="E88" s="47">
        <v>0</v>
      </c>
      <c r="F88" s="47">
        <v>0</v>
      </c>
      <c r="G88" s="48">
        <f>D88+E88+F88</f>
        <v>0</v>
      </c>
      <c r="H88" s="47">
        <v>0</v>
      </c>
      <c r="I88" s="47">
        <v>0</v>
      </c>
      <c r="J88" s="47">
        <v>0</v>
      </c>
      <c r="K88" s="46">
        <f>H88+I88+J88</f>
        <v>0</v>
      </c>
      <c r="L88" s="47">
        <v>0</v>
      </c>
      <c r="M88" s="47">
        <v>0</v>
      </c>
      <c r="N88" s="47">
        <v>0</v>
      </c>
      <c r="O88" s="46">
        <f>L88+M88+N88</f>
        <v>0</v>
      </c>
      <c r="P88" s="47">
        <v>0</v>
      </c>
      <c r="Q88" s="47">
        <v>0</v>
      </c>
      <c r="R88" s="47">
        <v>0</v>
      </c>
      <c r="S88" s="46">
        <f>P88+Q88+R88</f>
        <v>0</v>
      </c>
      <c r="T88" s="47">
        <f>D88-H88-L88-P88</f>
        <v>0</v>
      </c>
      <c r="U88" s="47">
        <f>E88-I88-M88-Q88</f>
        <v>0</v>
      </c>
      <c r="V88" s="47">
        <f>F88-J88-N88-R88</f>
        <v>0</v>
      </c>
      <c r="W88" s="46">
        <f>T88+U88+V88</f>
        <v>0</v>
      </c>
    </row>
    <row r="89" spans="1:23" ht="48" customHeight="1">
      <c r="A89" s="52"/>
      <c r="B89" s="50">
        <v>3000</v>
      </c>
      <c r="C89" s="49" t="s">
        <v>4</v>
      </c>
      <c r="D89" s="47">
        <f>11200000-1500000</f>
        <v>9700000</v>
      </c>
      <c r="E89" s="47">
        <v>0</v>
      </c>
      <c r="F89" s="47">
        <v>2000000</v>
      </c>
      <c r="G89" s="48">
        <f>D89+E89+F89</f>
        <v>11700000</v>
      </c>
      <c r="H89" s="47">
        <f>+'[1]ESTRUCTURA FASP 14'!AT2925</f>
        <v>0</v>
      </c>
      <c r="I89" s="47">
        <v>0</v>
      </c>
      <c r="J89" s="47">
        <f>+'[1]ESTRUCTURA FASP 14'!AW2925</f>
        <v>0</v>
      </c>
      <c r="K89" s="46">
        <f>H89+I89+J89</f>
        <v>0</v>
      </c>
      <c r="L89" s="47">
        <v>0</v>
      </c>
      <c r="M89" s="47">
        <v>0</v>
      </c>
      <c r="N89" s="47">
        <f>+'[1]ESTRUCTURA FASP 14'!BD2925</f>
        <v>0</v>
      </c>
      <c r="O89" s="46">
        <f>L89+M89+N89</f>
        <v>0</v>
      </c>
      <c r="P89" s="47">
        <f>+'[1]ESTRUCTURA FASP 14'!AM2925</f>
        <v>9699864.2300000004</v>
      </c>
      <c r="Q89" s="47">
        <v>0</v>
      </c>
      <c r="R89" s="47">
        <f>+'[1]ESTRUCTURA FASP 14'!AP2925</f>
        <v>1982388.5999999999</v>
      </c>
      <c r="S89" s="46">
        <f>P89+Q89+R89</f>
        <v>11682252.83</v>
      </c>
      <c r="T89" s="47">
        <f>D89-H89-L89-P89</f>
        <v>135.76999999955297</v>
      </c>
      <c r="U89" s="47">
        <f>E89-I89-M89-Q89</f>
        <v>0</v>
      </c>
      <c r="V89" s="47">
        <f>F89-J89-N89-R89</f>
        <v>17611.40000000014</v>
      </c>
      <c r="W89" s="46">
        <f>T89+U89+V89</f>
        <v>17747.169999999693</v>
      </c>
    </row>
    <row r="90" spans="1:23" ht="54.95" hidden="1" customHeight="1">
      <c r="A90" s="52"/>
      <c r="B90" s="50">
        <v>4000</v>
      </c>
      <c r="C90" s="49" t="s">
        <v>3</v>
      </c>
      <c r="D90" s="47">
        <v>0</v>
      </c>
      <c r="E90" s="47">
        <v>0</v>
      </c>
      <c r="F90" s="47">
        <v>0</v>
      </c>
      <c r="G90" s="48">
        <f>D90+E90+F90</f>
        <v>0</v>
      </c>
      <c r="H90" s="47">
        <v>0</v>
      </c>
      <c r="I90" s="47">
        <v>0</v>
      </c>
      <c r="J90" s="47">
        <v>0</v>
      </c>
      <c r="K90" s="46">
        <f>H90+I90+J90</f>
        <v>0</v>
      </c>
      <c r="L90" s="47">
        <v>0</v>
      </c>
      <c r="M90" s="47">
        <v>0</v>
      </c>
      <c r="N90" s="47">
        <v>0</v>
      </c>
      <c r="O90" s="46">
        <f>L90+M90+N90</f>
        <v>0</v>
      </c>
      <c r="P90" s="47">
        <v>0</v>
      </c>
      <c r="Q90" s="47">
        <v>0</v>
      </c>
      <c r="R90" s="47">
        <v>0</v>
      </c>
      <c r="S90" s="46">
        <f>P90+Q90+R90</f>
        <v>0</v>
      </c>
      <c r="T90" s="47">
        <f>D90-H90-L90-P90</f>
        <v>0</v>
      </c>
      <c r="U90" s="47">
        <f>E90-I90-M90-Q90</f>
        <v>0</v>
      </c>
      <c r="V90" s="47">
        <f>F90-J90-N90-R90</f>
        <v>0</v>
      </c>
      <c r="W90" s="46">
        <f>T90+U90+V90</f>
        <v>0</v>
      </c>
    </row>
    <row r="91" spans="1:23" ht="48" customHeight="1">
      <c r="A91" s="52"/>
      <c r="B91" s="50">
        <v>5000</v>
      </c>
      <c r="C91" s="49" t="s">
        <v>2</v>
      </c>
      <c r="D91" s="47">
        <v>3230000</v>
      </c>
      <c r="E91" s="47">
        <v>0</v>
      </c>
      <c r="F91" s="47">
        <v>0</v>
      </c>
      <c r="G91" s="48">
        <f>D91+E91+F91</f>
        <v>3230000</v>
      </c>
      <c r="H91" s="47">
        <f>+'[1]ESTRUCTURA FASP 14'!AT2992</f>
        <v>2.0372679238045421E-12</v>
      </c>
      <c r="I91" s="47">
        <v>0</v>
      </c>
      <c r="J91" s="47">
        <v>0</v>
      </c>
      <c r="K91" s="46">
        <f>H91+I91+J91</f>
        <v>2.0372679238045421E-12</v>
      </c>
      <c r="L91" s="47">
        <v>0</v>
      </c>
      <c r="M91" s="47">
        <v>0</v>
      </c>
      <c r="N91" s="47">
        <v>0</v>
      </c>
      <c r="O91" s="46">
        <f>L91+M91+N91</f>
        <v>0</v>
      </c>
      <c r="P91" s="47">
        <f>+'[1]ESTRUCTURA FASP 14'!AM2992</f>
        <v>3205134.04</v>
      </c>
      <c r="Q91" s="47">
        <v>0</v>
      </c>
      <c r="R91" s="47">
        <v>0</v>
      </c>
      <c r="S91" s="46">
        <f>P91+Q91+R91</f>
        <v>3205134.04</v>
      </c>
      <c r="T91" s="47">
        <f>D91-H91-L91-P91</f>
        <v>24865.959999999963</v>
      </c>
      <c r="U91" s="47">
        <f>E91-I91-M91-Q91</f>
        <v>0</v>
      </c>
      <c r="V91" s="47">
        <f>F91-J91-N91-R91</f>
        <v>0</v>
      </c>
      <c r="W91" s="46">
        <f>T91+U91+V91</f>
        <v>24865.959999999963</v>
      </c>
    </row>
    <row r="92" spans="1:23" ht="49.5" hidden="1" customHeight="1">
      <c r="A92" s="51"/>
      <c r="B92" s="50">
        <v>6000</v>
      </c>
      <c r="C92" s="49" t="s">
        <v>1</v>
      </c>
      <c r="D92" s="47">
        <v>0</v>
      </c>
      <c r="E92" s="47">
        <v>0</v>
      </c>
      <c r="F92" s="47">
        <v>0</v>
      </c>
      <c r="G92" s="48">
        <f>D92+E92+F92</f>
        <v>0</v>
      </c>
      <c r="H92" s="47">
        <v>0</v>
      </c>
      <c r="I92" s="47">
        <v>0</v>
      </c>
      <c r="J92" s="47">
        <v>0</v>
      </c>
      <c r="K92" s="46">
        <f>H92+I92+J92</f>
        <v>0</v>
      </c>
      <c r="L92" s="47">
        <v>0</v>
      </c>
      <c r="M92" s="47">
        <v>0</v>
      </c>
      <c r="N92" s="47">
        <v>0</v>
      </c>
      <c r="O92" s="46">
        <f>L92+M92+N92</f>
        <v>0</v>
      </c>
      <c r="P92" s="47">
        <v>0</v>
      </c>
      <c r="Q92" s="47">
        <v>0</v>
      </c>
      <c r="R92" s="47">
        <v>0</v>
      </c>
      <c r="S92" s="46">
        <f>P92+Q92+R92</f>
        <v>0</v>
      </c>
      <c r="T92" s="47">
        <f>D92-H92-L92-P92</f>
        <v>0</v>
      </c>
      <c r="U92" s="47">
        <f>E92-I92-M92-Q92</f>
        <v>0</v>
      </c>
      <c r="V92" s="47">
        <f>F92-J92-N92-R92</f>
        <v>0</v>
      </c>
      <c r="W92" s="46">
        <f>T92+U92+V92</f>
        <v>0</v>
      </c>
    </row>
    <row r="93" spans="1:23" ht="64.5" customHeight="1">
      <c r="A93" s="58">
        <v>13</v>
      </c>
      <c r="B93" s="57"/>
      <c r="C93" s="59" t="s">
        <v>22</v>
      </c>
      <c r="D93" s="54">
        <f>SUM(D94:D99)</f>
        <v>400000</v>
      </c>
      <c r="E93" s="54">
        <f>SUM(E94:E99)</f>
        <v>0</v>
      </c>
      <c r="F93" s="54">
        <f>SUM(F94:F99)</f>
        <v>2280000</v>
      </c>
      <c r="G93" s="55">
        <f>D93+E93+F93</f>
        <v>2680000</v>
      </c>
      <c r="H93" s="54">
        <f>SUM(H94:H99)</f>
        <v>0</v>
      </c>
      <c r="I93" s="54">
        <f>SUM(I94:I99)</f>
        <v>0</v>
      </c>
      <c r="J93" s="54">
        <f>SUM(J94:J99)</f>
        <v>0</v>
      </c>
      <c r="K93" s="53">
        <f>H93+I93+J93</f>
        <v>0</v>
      </c>
      <c r="L93" s="54">
        <f>SUM(L94:L99)</f>
        <v>0</v>
      </c>
      <c r="M93" s="54">
        <f>SUM(M94:M99)</f>
        <v>0</v>
      </c>
      <c r="N93" s="54">
        <f>SUM(N94:N99)</f>
        <v>0</v>
      </c>
      <c r="O93" s="53">
        <f>L93+M93+N93</f>
        <v>0</v>
      </c>
      <c r="P93" s="54">
        <f>SUM(P94:P99)</f>
        <v>400000</v>
      </c>
      <c r="Q93" s="54">
        <f>SUM(Q94:Q99)</f>
        <v>0</v>
      </c>
      <c r="R93" s="54">
        <f>SUM(R94:R99)</f>
        <v>1926437.1300000001</v>
      </c>
      <c r="S93" s="53">
        <f>P93+Q93+R93</f>
        <v>2326437.13</v>
      </c>
      <c r="T93" s="54">
        <f>D93-H93-L93-P93</f>
        <v>0</v>
      </c>
      <c r="U93" s="54">
        <f>E93-I93-M93-Q93</f>
        <v>0</v>
      </c>
      <c r="V93" s="54">
        <f>F93-J93-N93-R93</f>
        <v>353562.86999999988</v>
      </c>
      <c r="W93" s="53">
        <f>T93+U93+V93</f>
        <v>353562.86999999988</v>
      </c>
    </row>
    <row r="94" spans="1:23" ht="48" customHeight="1">
      <c r="A94" s="52"/>
      <c r="B94" s="50">
        <v>1000</v>
      </c>
      <c r="C94" s="49" t="s">
        <v>6</v>
      </c>
      <c r="D94" s="47">
        <v>0</v>
      </c>
      <c r="E94" s="47">
        <v>0</v>
      </c>
      <c r="F94" s="47">
        <v>2000000</v>
      </c>
      <c r="G94" s="48">
        <f>D94+E94+F94</f>
        <v>2000000</v>
      </c>
      <c r="H94" s="47">
        <v>0</v>
      </c>
      <c r="I94" s="47">
        <v>0</v>
      </c>
      <c r="J94" s="47">
        <v>0</v>
      </c>
      <c r="K94" s="46">
        <f>H94+I94+J94</f>
        <v>0</v>
      </c>
      <c r="L94" s="47">
        <v>0</v>
      </c>
      <c r="M94" s="47">
        <v>0</v>
      </c>
      <c r="N94" s="47">
        <v>0</v>
      </c>
      <c r="O94" s="46">
        <f>L94+M94+N94</f>
        <v>0</v>
      </c>
      <c r="P94" s="47">
        <v>0</v>
      </c>
      <c r="Q94" s="47">
        <v>0</v>
      </c>
      <c r="R94" s="47">
        <f>+'[1]ESTRUCTURA FASP 14'!AP3069</f>
        <v>1698150.1</v>
      </c>
      <c r="S94" s="46">
        <f>P94+Q94+R94</f>
        <v>1698150.1</v>
      </c>
      <c r="T94" s="47">
        <f>D94-H94-L94-P94</f>
        <v>0</v>
      </c>
      <c r="U94" s="47">
        <f>E94-I94-M94-Q94</f>
        <v>0</v>
      </c>
      <c r="V94" s="47">
        <f>F94-J94-N94-R94</f>
        <v>301849.89999999991</v>
      </c>
      <c r="W94" s="46">
        <f>T94+U94+V94</f>
        <v>301849.89999999991</v>
      </c>
    </row>
    <row r="95" spans="1:23" ht="48" customHeight="1">
      <c r="A95" s="52"/>
      <c r="B95" s="50">
        <v>2000</v>
      </c>
      <c r="C95" s="49" t="s">
        <v>5</v>
      </c>
      <c r="D95" s="47">
        <v>0</v>
      </c>
      <c r="E95" s="47">
        <v>0</v>
      </c>
      <c r="F95" s="47">
        <v>130000</v>
      </c>
      <c r="G95" s="48">
        <f>D95+E95+F95</f>
        <v>130000</v>
      </c>
      <c r="H95" s="47">
        <v>0</v>
      </c>
      <c r="I95" s="47">
        <v>0</v>
      </c>
      <c r="J95" s="47">
        <v>0</v>
      </c>
      <c r="K95" s="46">
        <f>H95+I95+J95</f>
        <v>0</v>
      </c>
      <c r="L95" s="47">
        <v>0</v>
      </c>
      <c r="M95" s="47">
        <v>0</v>
      </c>
      <c r="N95" s="47">
        <v>0</v>
      </c>
      <c r="O95" s="46">
        <f>L95+M95+N95</f>
        <v>0</v>
      </c>
      <c r="P95" s="47">
        <v>0</v>
      </c>
      <c r="Q95" s="47">
        <v>0</v>
      </c>
      <c r="R95" s="47">
        <f>+'[1]ESTRUCTURA FASP 14'!AP3078</f>
        <v>129987.03</v>
      </c>
      <c r="S95" s="46">
        <f>P95+Q95+R95</f>
        <v>129987.03</v>
      </c>
      <c r="T95" s="47">
        <f>D95-H95-L95-P95</f>
        <v>0</v>
      </c>
      <c r="U95" s="47">
        <f>E95-I95-M95-Q95</f>
        <v>0</v>
      </c>
      <c r="V95" s="47">
        <f>F95-J95-N95-R95</f>
        <v>12.970000000001164</v>
      </c>
      <c r="W95" s="46">
        <f>T95+U95+V95</f>
        <v>12.970000000001164</v>
      </c>
    </row>
    <row r="96" spans="1:23" ht="48" customHeight="1">
      <c r="A96" s="52"/>
      <c r="B96" s="50">
        <v>3000</v>
      </c>
      <c r="C96" s="49" t="s">
        <v>4</v>
      </c>
      <c r="D96" s="47">
        <v>400000</v>
      </c>
      <c r="E96" s="47">
        <v>0</v>
      </c>
      <c r="F96" s="47">
        <v>150000</v>
      </c>
      <c r="G96" s="48">
        <f>D96+E96+F96</f>
        <v>550000</v>
      </c>
      <c r="H96" s="47">
        <f>+'[1]ESTRUCTURA FASP 14'!AT3123</f>
        <v>0</v>
      </c>
      <c r="I96" s="47">
        <v>0</v>
      </c>
      <c r="J96" s="47">
        <v>0</v>
      </c>
      <c r="K96" s="46">
        <f>H96+I96+J96</f>
        <v>0</v>
      </c>
      <c r="L96" s="47">
        <v>0</v>
      </c>
      <c r="M96" s="47">
        <v>0</v>
      </c>
      <c r="N96" s="47">
        <v>0</v>
      </c>
      <c r="O96" s="46">
        <f>L96+M96+N96</f>
        <v>0</v>
      </c>
      <c r="P96" s="47">
        <f>+'[1]ESTRUCTURA FASP 14'!AM3123</f>
        <v>400000</v>
      </c>
      <c r="Q96" s="47">
        <v>0</v>
      </c>
      <c r="R96" s="47">
        <f>+'[1]ESTRUCTURA FASP 14'!AP3123</f>
        <v>98300</v>
      </c>
      <c r="S96" s="46">
        <f>P96+Q96+R96</f>
        <v>498300</v>
      </c>
      <c r="T96" s="47">
        <f>D96-H96-L96-P96</f>
        <v>0</v>
      </c>
      <c r="U96" s="47">
        <f>E96-I96-M96-Q96</f>
        <v>0</v>
      </c>
      <c r="V96" s="47">
        <f>F96-J96-N96-R96</f>
        <v>51700</v>
      </c>
      <c r="W96" s="46">
        <f>T96+U96+V96</f>
        <v>51700</v>
      </c>
    </row>
    <row r="97" spans="1:23" ht="54.95" hidden="1" customHeight="1">
      <c r="A97" s="52"/>
      <c r="B97" s="50">
        <v>4000</v>
      </c>
      <c r="C97" s="49" t="s">
        <v>3</v>
      </c>
      <c r="D97" s="47">
        <v>0</v>
      </c>
      <c r="E97" s="47">
        <v>0</v>
      </c>
      <c r="F97" s="47">
        <v>0</v>
      </c>
      <c r="G97" s="48">
        <f>D97+E97+F97</f>
        <v>0</v>
      </c>
      <c r="H97" s="47">
        <v>0</v>
      </c>
      <c r="I97" s="47">
        <v>0</v>
      </c>
      <c r="J97" s="47">
        <v>0</v>
      </c>
      <c r="K97" s="46">
        <f>H97+I97+J97</f>
        <v>0</v>
      </c>
      <c r="L97" s="47">
        <v>0</v>
      </c>
      <c r="M97" s="47">
        <v>0</v>
      </c>
      <c r="N97" s="47">
        <v>0</v>
      </c>
      <c r="O97" s="46">
        <f>L97+M97+N97</f>
        <v>0</v>
      </c>
      <c r="P97" s="47">
        <v>0</v>
      </c>
      <c r="Q97" s="47">
        <v>0</v>
      </c>
      <c r="R97" s="47">
        <v>0</v>
      </c>
      <c r="S97" s="46">
        <f>P97+Q97+R97</f>
        <v>0</v>
      </c>
      <c r="T97" s="47">
        <f>D97-H97-L97-P97</f>
        <v>0</v>
      </c>
      <c r="U97" s="47">
        <f>E97-I97-M97-Q97</f>
        <v>0</v>
      </c>
      <c r="V97" s="47">
        <f>F97-J97-N97-R97</f>
        <v>0</v>
      </c>
      <c r="W97" s="46">
        <f>T97+U97+V97</f>
        <v>0</v>
      </c>
    </row>
    <row r="98" spans="1:23" ht="49.5" hidden="1" customHeight="1">
      <c r="A98" s="52"/>
      <c r="B98" s="50">
        <v>5000</v>
      </c>
      <c r="C98" s="49" t="s">
        <v>2</v>
      </c>
      <c r="D98" s="47">
        <v>0</v>
      </c>
      <c r="E98" s="47">
        <v>0</v>
      </c>
      <c r="F98" s="47">
        <v>0</v>
      </c>
      <c r="G98" s="48">
        <f>D98+E98+F98</f>
        <v>0</v>
      </c>
      <c r="H98" s="47">
        <v>0</v>
      </c>
      <c r="I98" s="47">
        <v>0</v>
      </c>
      <c r="J98" s="47">
        <v>0</v>
      </c>
      <c r="K98" s="46">
        <f>H98+I98+J98</f>
        <v>0</v>
      </c>
      <c r="L98" s="47">
        <v>0</v>
      </c>
      <c r="M98" s="47">
        <v>0</v>
      </c>
      <c r="N98" s="47">
        <v>0</v>
      </c>
      <c r="O98" s="46">
        <f>L98+M98+N98</f>
        <v>0</v>
      </c>
      <c r="P98" s="47">
        <v>0</v>
      </c>
      <c r="Q98" s="47">
        <v>0</v>
      </c>
      <c r="R98" s="47">
        <v>0</v>
      </c>
      <c r="S98" s="46">
        <f>P98+Q98+R98</f>
        <v>0</v>
      </c>
      <c r="T98" s="47">
        <f>D98-H98-L98-P98</f>
        <v>0</v>
      </c>
      <c r="U98" s="47">
        <f>E98-I98-M98-Q98</f>
        <v>0</v>
      </c>
      <c r="V98" s="47">
        <f>F98-J98-N98-R98</f>
        <v>0</v>
      </c>
      <c r="W98" s="46">
        <f>T98+U98+V98</f>
        <v>0</v>
      </c>
    </row>
    <row r="99" spans="1:23" ht="49.5" hidden="1" customHeight="1">
      <c r="A99" s="51"/>
      <c r="B99" s="50">
        <v>6000</v>
      </c>
      <c r="C99" s="49" t="s">
        <v>1</v>
      </c>
      <c r="D99" s="47">
        <v>0</v>
      </c>
      <c r="E99" s="47">
        <v>0</v>
      </c>
      <c r="F99" s="47">
        <v>0</v>
      </c>
      <c r="G99" s="48">
        <f>D99+E99+F99</f>
        <v>0</v>
      </c>
      <c r="H99" s="47">
        <v>0</v>
      </c>
      <c r="I99" s="47">
        <v>0</v>
      </c>
      <c r="J99" s="47">
        <v>0</v>
      </c>
      <c r="K99" s="46">
        <f>H99+I99+J99</f>
        <v>0</v>
      </c>
      <c r="L99" s="47">
        <v>0</v>
      </c>
      <c r="M99" s="47">
        <v>0</v>
      </c>
      <c r="N99" s="47">
        <v>0</v>
      </c>
      <c r="O99" s="46">
        <f>L99+M99+N99</f>
        <v>0</v>
      </c>
      <c r="P99" s="47">
        <v>0</v>
      </c>
      <c r="Q99" s="47">
        <v>0</v>
      </c>
      <c r="R99" s="47">
        <v>0</v>
      </c>
      <c r="S99" s="46">
        <f>P99+Q99+R99</f>
        <v>0</v>
      </c>
      <c r="T99" s="47">
        <f>D99-H99-L99-P99</f>
        <v>0</v>
      </c>
      <c r="U99" s="47">
        <f>E99-I99-M99-Q99</f>
        <v>0</v>
      </c>
      <c r="V99" s="47">
        <f>F99-J99-N99-R99</f>
        <v>0</v>
      </c>
      <c r="W99" s="46">
        <f>T99+U99+V99</f>
        <v>0</v>
      </c>
    </row>
    <row r="100" spans="1:23" ht="64.5" hidden="1" customHeight="1">
      <c r="A100" s="58">
        <v>14</v>
      </c>
      <c r="B100" s="57"/>
      <c r="C100" s="56" t="s">
        <v>21</v>
      </c>
      <c r="D100" s="54">
        <f>SUM(D101:D106)</f>
        <v>0</v>
      </c>
      <c r="E100" s="54">
        <f>SUM(E101:E106)</f>
        <v>0</v>
      </c>
      <c r="F100" s="54">
        <f>SUM(F101:F106)</f>
        <v>0</v>
      </c>
      <c r="G100" s="55">
        <f>D100+E100+F100</f>
        <v>0</v>
      </c>
      <c r="H100" s="54">
        <f>SUM(H101:H106)</f>
        <v>0</v>
      </c>
      <c r="I100" s="54">
        <f>SUM(I101:I106)</f>
        <v>0</v>
      </c>
      <c r="J100" s="54">
        <f>SUM(J101:J106)</f>
        <v>0</v>
      </c>
      <c r="K100" s="53">
        <f>H100+I100+J100</f>
        <v>0</v>
      </c>
      <c r="L100" s="54">
        <f>SUM(L101:L106)</f>
        <v>0</v>
      </c>
      <c r="M100" s="54">
        <f>SUM(M101:M106)</f>
        <v>0</v>
      </c>
      <c r="N100" s="54">
        <f>SUM(N101:N106)</f>
        <v>0</v>
      </c>
      <c r="O100" s="53">
        <f>L100+M100+N100</f>
        <v>0</v>
      </c>
      <c r="P100" s="54">
        <f>SUM(P101:P106)</f>
        <v>0</v>
      </c>
      <c r="Q100" s="54">
        <f>SUM(Q101:Q106)</f>
        <v>0</v>
      </c>
      <c r="R100" s="54">
        <f>SUM(R101:R106)</f>
        <v>0</v>
      </c>
      <c r="S100" s="53">
        <f>P100+Q100+R100</f>
        <v>0</v>
      </c>
      <c r="T100" s="54">
        <f>D100-H100-L100-P100</f>
        <v>0</v>
      </c>
      <c r="U100" s="54">
        <f>E100-I100-M100-Q100</f>
        <v>0</v>
      </c>
      <c r="V100" s="54">
        <f>F100-J100-N100-R100</f>
        <v>0</v>
      </c>
      <c r="W100" s="53">
        <f>T100+U100+V100</f>
        <v>0</v>
      </c>
    </row>
    <row r="101" spans="1:23" ht="49.5" hidden="1" customHeight="1">
      <c r="A101" s="52"/>
      <c r="B101" s="50">
        <v>1000</v>
      </c>
      <c r="C101" s="49" t="s">
        <v>6</v>
      </c>
      <c r="D101" s="47">
        <v>0</v>
      </c>
      <c r="E101" s="47">
        <v>0</v>
      </c>
      <c r="F101" s="47">
        <v>0</v>
      </c>
      <c r="G101" s="48">
        <f>D101+E101+F101</f>
        <v>0</v>
      </c>
      <c r="H101" s="47">
        <v>0</v>
      </c>
      <c r="I101" s="47">
        <v>0</v>
      </c>
      <c r="J101" s="47">
        <v>0</v>
      </c>
      <c r="K101" s="46">
        <f>H101+I101+J101</f>
        <v>0</v>
      </c>
      <c r="L101" s="47">
        <v>0</v>
      </c>
      <c r="M101" s="47">
        <v>0</v>
      </c>
      <c r="N101" s="47">
        <v>0</v>
      </c>
      <c r="O101" s="46">
        <f>L101+M101+N101</f>
        <v>0</v>
      </c>
      <c r="P101" s="47">
        <v>0</v>
      </c>
      <c r="Q101" s="47">
        <v>0</v>
      </c>
      <c r="R101" s="47">
        <v>0</v>
      </c>
      <c r="S101" s="46">
        <f>P101+Q101+R101</f>
        <v>0</v>
      </c>
      <c r="T101" s="47">
        <f>D101-H101-L101-P101</f>
        <v>0</v>
      </c>
      <c r="U101" s="47">
        <f>E101-I101-M101-Q101</f>
        <v>0</v>
      </c>
      <c r="V101" s="47">
        <f>F101-J101-N101-R101</f>
        <v>0</v>
      </c>
      <c r="W101" s="46">
        <f>T101+U101+V101</f>
        <v>0</v>
      </c>
    </row>
    <row r="102" spans="1:23" ht="49.5" hidden="1" customHeight="1">
      <c r="A102" s="52"/>
      <c r="B102" s="50">
        <v>2000</v>
      </c>
      <c r="C102" s="49" t="s">
        <v>5</v>
      </c>
      <c r="D102" s="47">
        <v>0</v>
      </c>
      <c r="E102" s="47">
        <v>0</v>
      </c>
      <c r="F102" s="47">
        <v>0</v>
      </c>
      <c r="G102" s="48">
        <f>D102+E102+F102</f>
        <v>0</v>
      </c>
      <c r="H102" s="47">
        <v>0</v>
      </c>
      <c r="I102" s="47">
        <v>0</v>
      </c>
      <c r="J102" s="47">
        <v>0</v>
      </c>
      <c r="K102" s="46">
        <f>H102+I102+J102</f>
        <v>0</v>
      </c>
      <c r="L102" s="47">
        <v>0</v>
      </c>
      <c r="M102" s="47">
        <v>0</v>
      </c>
      <c r="N102" s="47">
        <v>0</v>
      </c>
      <c r="O102" s="46">
        <f>L102+M102+N102</f>
        <v>0</v>
      </c>
      <c r="P102" s="47">
        <v>0</v>
      </c>
      <c r="Q102" s="47">
        <v>0</v>
      </c>
      <c r="R102" s="47">
        <v>0</v>
      </c>
      <c r="S102" s="46">
        <f>P102+Q102+R102</f>
        <v>0</v>
      </c>
      <c r="T102" s="47">
        <f>D102-H102-L102-P102</f>
        <v>0</v>
      </c>
      <c r="U102" s="47">
        <f>E102-I102-M102-Q102</f>
        <v>0</v>
      </c>
      <c r="V102" s="47">
        <f>F102-J102-N102-R102</f>
        <v>0</v>
      </c>
      <c r="W102" s="46">
        <f>T102+U102+V102</f>
        <v>0</v>
      </c>
    </row>
    <row r="103" spans="1:23" ht="49.5" hidden="1" customHeight="1">
      <c r="A103" s="52"/>
      <c r="B103" s="50">
        <v>3000</v>
      </c>
      <c r="C103" s="49" t="s">
        <v>4</v>
      </c>
      <c r="D103" s="47">
        <v>0</v>
      </c>
      <c r="E103" s="47">
        <v>0</v>
      </c>
      <c r="F103" s="47">
        <v>0</v>
      </c>
      <c r="G103" s="48">
        <f>D103+E103+F103</f>
        <v>0</v>
      </c>
      <c r="H103" s="47">
        <v>0</v>
      </c>
      <c r="I103" s="47">
        <v>0</v>
      </c>
      <c r="J103" s="47">
        <v>0</v>
      </c>
      <c r="K103" s="46">
        <f>H103+I103+J103</f>
        <v>0</v>
      </c>
      <c r="L103" s="47">
        <v>0</v>
      </c>
      <c r="M103" s="47">
        <v>0</v>
      </c>
      <c r="N103" s="47">
        <v>0</v>
      </c>
      <c r="O103" s="46">
        <f>L103+M103+N103</f>
        <v>0</v>
      </c>
      <c r="P103" s="47">
        <v>0</v>
      </c>
      <c r="Q103" s="47">
        <v>0</v>
      </c>
      <c r="R103" s="47">
        <v>0</v>
      </c>
      <c r="S103" s="46">
        <f>P103+Q103+R103</f>
        <v>0</v>
      </c>
      <c r="T103" s="47">
        <f>D103-H103-L103-P103</f>
        <v>0</v>
      </c>
      <c r="U103" s="47">
        <f>E103-I103-M103-Q103</f>
        <v>0</v>
      </c>
      <c r="V103" s="47">
        <f>F103-J103-N103-R103</f>
        <v>0</v>
      </c>
      <c r="W103" s="46">
        <f>T103+U103+V103</f>
        <v>0</v>
      </c>
    </row>
    <row r="104" spans="1:23" ht="54.95" hidden="1" customHeight="1">
      <c r="A104" s="52"/>
      <c r="B104" s="50">
        <v>4000</v>
      </c>
      <c r="C104" s="49" t="s">
        <v>3</v>
      </c>
      <c r="D104" s="47">
        <v>0</v>
      </c>
      <c r="E104" s="47">
        <v>0</v>
      </c>
      <c r="F104" s="47">
        <v>0</v>
      </c>
      <c r="G104" s="48">
        <f>D104+E104+F104</f>
        <v>0</v>
      </c>
      <c r="H104" s="47">
        <v>0</v>
      </c>
      <c r="I104" s="47">
        <v>0</v>
      </c>
      <c r="J104" s="47">
        <v>0</v>
      </c>
      <c r="K104" s="46">
        <f>H104+I104+J104</f>
        <v>0</v>
      </c>
      <c r="L104" s="47">
        <v>0</v>
      </c>
      <c r="M104" s="47">
        <v>0</v>
      </c>
      <c r="N104" s="47">
        <v>0</v>
      </c>
      <c r="O104" s="46">
        <f>L104+M104+N104</f>
        <v>0</v>
      </c>
      <c r="P104" s="47">
        <v>0</v>
      </c>
      <c r="Q104" s="47">
        <v>0</v>
      </c>
      <c r="R104" s="47">
        <v>0</v>
      </c>
      <c r="S104" s="46">
        <f>P104+Q104+R104</f>
        <v>0</v>
      </c>
      <c r="T104" s="47">
        <f>D104-H104-L104-P104</f>
        <v>0</v>
      </c>
      <c r="U104" s="47">
        <f>E104-I104-M104-Q104</f>
        <v>0</v>
      </c>
      <c r="V104" s="47">
        <f>F104-J104-N104-R104</f>
        <v>0</v>
      </c>
      <c r="W104" s="46">
        <f>T104+U104+V104</f>
        <v>0</v>
      </c>
    </row>
    <row r="105" spans="1:23" ht="49.5" hidden="1" customHeight="1">
      <c r="A105" s="52"/>
      <c r="B105" s="50">
        <v>5000</v>
      </c>
      <c r="C105" s="49" t="s">
        <v>2</v>
      </c>
      <c r="D105" s="47">
        <v>0</v>
      </c>
      <c r="E105" s="47">
        <v>0</v>
      </c>
      <c r="F105" s="47">
        <v>0</v>
      </c>
      <c r="G105" s="48">
        <f>D105+E105+F105</f>
        <v>0</v>
      </c>
      <c r="H105" s="47">
        <v>0</v>
      </c>
      <c r="I105" s="47">
        <v>0</v>
      </c>
      <c r="J105" s="47">
        <v>0</v>
      </c>
      <c r="K105" s="46">
        <f>H105+I105+J105</f>
        <v>0</v>
      </c>
      <c r="L105" s="47">
        <v>0</v>
      </c>
      <c r="M105" s="47">
        <v>0</v>
      </c>
      <c r="N105" s="47">
        <v>0</v>
      </c>
      <c r="O105" s="46">
        <f>L105+M105+N105</f>
        <v>0</v>
      </c>
      <c r="P105" s="47">
        <v>0</v>
      </c>
      <c r="Q105" s="47">
        <v>0</v>
      </c>
      <c r="R105" s="47">
        <v>0</v>
      </c>
      <c r="S105" s="46">
        <f>P105+Q105+R105</f>
        <v>0</v>
      </c>
      <c r="T105" s="47">
        <f>D105-H105-L105-P105</f>
        <v>0</v>
      </c>
      <c r="U105" s="47">
        <f>E105-I105-M105-Q105</f>
        <v>0</v>
      </c>
      <c r="V105" s="47">
        <f>F105-J105-N105-R105</f>
        <v>0</v>
      </c>
      <c r="W105" s="46">
        <f>T105+U105+V105</f>
        <v>0</v>
      </c>
    </row>
    <row r="106" spans="1:23" ht="49.5" hidden="1" customHeight="1">
      <c r="A106" s="51"/>
      <c r="B106" s="50">
        <v>6000</v>
      </c>
      <c r="C106" s="49" t="s">
        <v>1</v>
      </c>
      <c r="D106" s="47">
        <v>0</v>
      </c>
      <c r="E106" s="47">
        <v>0</v>
      </c>
      <c r="F106" s="47">
        <v>0</v>
      </c>
      <c r="G106" s="48">
        <f>D106+E106+F106</f>
        <v>0</v>
      </c>
      <c r="H106" s="47">
        <v>0</v>
      </c>
      <c r="I106" s="47">
        <v>0</v>
      </c>
      <c r="J106" s="47">
        <v>0</v>
      </c>
      <c r="K106" s="46">
        <f>H106+I106+J106</f>
        <v>0</v>
      </c>
      <c r="L106" s="47">
        <v>0</v>
      </c>
      <c r="M106" s="47">
        <v>0</v>
      </c>
      <c r="N106" s="47">
        <v>0</v>
      </c>
      <c r="O106" s="46">
        <f>L106+M106+N106</f>
        <v>0</v>
      </c>
      <c r="P106" s="47">
        <v>0</v>
      </c>
      <c r="Q106" s="47">
        <v>0</v>
      </c>
      <c r="R106" s="47">
        <v>0</v>
      </c>
      <c r="S106" s="46">
        <f>P106+Q106+R106</f>
        <v>0</v>
      </c>
      <c r="T106" s="47">
        <f>D106-H106-L106-P106</f>
        <v>0</v>
      </c>
      <c r="U106" s="47">
        <f>E106-I106-M106-Q106</f>
        <v>0</v>
      </c>
      <c r="V106" s="47">
        <f>F106-J106-N106-R106</f>
        <v>0</v>
      </c>
      <c r="W106" s="46">
        <f>T106+U106+V106</f>
        <v>0</v>
      </c>
    </row>
    <row r="107" spans="1:23" ht="64.5" hidden="1" customHeight="1">
      <c r="A107" s="58">
        <v>15</v>
      </c>
      <c r="B107" s="57"/>
      <c r="C107" s="56" t="s">
        <v>20</v>
      </c>
      <c r="D107" s="54">
        <f>SUM(D108:D113)</f>
        <v>0</v>
      </c>
      <c r="E107" s="54">
        <f>SUM(E108:E113)</f>
        <v>0</v>
      </c>
      <c r="F107" s="54">
        <f>SUM(F108:F113)</f>
        <v>0</v>
      </c>
      <c r="G107" s="55">
        <f>D107+E107+F107</f>
        <v>0</v>
      </c>
      <c r="H107" s="54">
        <f>SUM(H108:H113)</f>
        <v>0</v>
      </c>
      <c r="I107" s="54">
        <f>SUM(I108:I113)</f>
        <v>0</v>
      </c>
      <c r="J107" s="54">
        <f>SUM(J108:J113)</f>
        <v>0</v>
      </c>
      <c r="K107" s="53">
        <f>H107+I107+J107</f>
        <v>0</v>
      </c>
      <c r="L107" s="54">
        <f>SUM(L108:L113)</f>
        <v>0</v>
      </c>
      <c r="M107" s="54">
        <f>SUM(M108:M113)</f>
        <v>0</v>
      </c>
      <c r="N107" s="54">
        <f>SUM(N108:N113)</f>
        <v>0</v>
      </c>
      <c r="O107" s="53">
        <f>L107+M107+N107</f>
        <v>0</v>
      </c>
      <c r="P107" s="54">
        <f>SUM(P108:P113)</f>
        <v>0</v>
      </c>
      <c r="Q107" s="54">
        <f>SUM(Q108:Q113)</f>
        <v>0</v>
      </c>
      <c r="R107" s="54">
        <f>SUM(R108:R113)</f>
        <v>0</v>
      </c>
      <c r="S107" s="53">
        <f>P107+Q107+R107</f>
        <v>0</v>
      </c>
      <c r="T107" s="54">
        <f>D107-H107-L107-P107</f>
        <v>0</v>
      </c>
      <c r="U107" s="54">
        <f>E107-I107-M107-Q107</f>
        <v>0</v>
      </c>
      <c r="V107" s="54">
        <f>F107-J107-N107-R107</f>
        <v>0</v>
      </c>
      <c r="W107" s="53">
        <f>T107+U107+V107</f>
        <v>0</v>
      </c>
    </row>
    <row r="108" spans="1:23" ht="49.5" hidden="1" customHeight="1">
      <c r="A108" s="52"/>
      <c r="B108" s="50">
        <v>1000</v>
      </c>
      <c r="C108" s="49" t="s">
        <v>6</v>
      </c>
      <c r="D108" s="47">
        <v>0</v>
      </c>
      <c r="E108" s="47">
        <v>0</v>
      </c>
      <c r="F108" s="47">
        <v>0</v>
      </c>
      <c r="G108" s="48">
        <f>D108+E108+F108</f>
        <v>0</v>
      </c>
      <c r="H108" s="47">
        <v>0</v>
      </c>
      <c r="I108" s="47">
        <v>0</v>
      </c>
      <c r="J108" s="47">
        <v>0</v>
      </c>
      <c r="K108" s="46">
        <f>H108+I108+J108</f>
        <v>0</v>
      </c>
      <c r="L108" s="47">
        <v>0</v>
      </c>
      <c r="M108" s="47">
        <v>0</v>
      </c>
      <c r="N108" s="47">
        <v>0</v>
      </c>
      <c r="O108" s="46">
        <f>L108+M108+N108</f>
        <v>0</v>
      </c>
      <c r="P108" s="47">
        <v>0</v>
      </c>
      <c r="Q108" s="47">
        <v>0</v>
      </c>
      <c r="R108" s="47">
        <v>0</v>
      </c>
      <c r="S108" s="46">
        <f>P108+Q108+R108</f>
        <v>0</v>
      </c>
      <c r="T108" s="47">
        <f>D108-H108-L108-P108</f>
        <v>0</v>
      </c>
      <c r="U108" s="47">
        <f>E108-I108-M108-Q108</f>
        <v>0</v>
      </c>
      <c r="V108" s="47">
        <f>F108-J108-N108-R108</f>
        <v>0</v>
      </c>
      <c r="W108" s="46">
        <f>T108+U108+V108</f>
        <v>0</v>
      </c>
    </row>
    <row r="109" spans="1:23" ht="49.5" hidden="1" customHeight="1">
      <c r="A109" s="52"/>
      <c r="B109" s="50">
        <v>2000</v>
      </c>
      <c r="C109" s="49" t="s">
        <v>5</v>
      </c>
      <c r="D109" s="47">
        <v>0</v>
      </c>
      <c r="E109" s="47">
        <v>0</v>
      </c>
      <c r="F109" s="47">
        <v>0</v>
      </c>
      <c r="G109" s="48">
        <f>D109+E109+F109</f>
        <v>0</v>
      </c>
      <c r="H109" s="47">
        <v>0</v>
      </c>
      <c r="I109" s="47">
        <v>0</v>
      </c>
      <c r="J109" s="47">
        <v>0</v>
      </c>
      <c r="K109" s="46">
        <f>H109+I109+J109</f>
        <v>0</v>
      </c>
      <c r="L109" s="47">
        <v>0</v>
      </c>
      <c r="M109" s="47">
        <v>0</v>
      </c>
      <c r="N109" s="47">
        <v>0</v>
      </c>
      <c r="O109" s="46">
        <f>L109+M109+N109</f>
        <v>0</v>
      </c>
      <c r="P109" s="47">
        <v>0</v>
      </c>
      <c r="Q109" s="47">
        <v>0</v>
      </c>
      <c r="R109" s="47">
        <v>0</v>
      </c>
      <c r="S109" s="46">
        <f>P109+Q109+R109</f>
        <v>0</v>
      </c>
      <c r="T109" s="47">
        <f>D109-H109-L109-P109</f>
        <v>0</v>
      </c>
      <c r="U109" s="47">
        <f>E109-I109-M109-Q109</f>
        <v>0</v>
      </c>
      <c r="V109" s="47">
        <f>F109-J109-N109-R109</f>
        <v>0</v>
      </c>
      <c r="W109" s="46">
        <f>T109+U109+V109</f>
        <v>0</v>
      </c>
    </row>
    <row r="110" spans="1:23" ht="49.5" hidden="1" customHeight="1">
      <c r="A110" s="52"/>
      <c r="B110" s="50">
        <v>3000</v>
      </c>
      <c r="C110" s="49" t="s">
        <v>4</v>
      </c>
      <c r="D110" s="47">
        <v>0</v>
      </c>
      <c r="E110" s="47">
        <v>0</v>
      </c>
      <c r="F110" s="47">
        <v>0</v>
      </c>
      <c r="G110" s="48">
        <f>D110+E110+F110</f>
        <v>0</v>
      </c>
      <c r="H110" s="47">
        <v>0</v>
      </c>
      <c r="I110" s="47">
        <v>0</v>
      </c>
      <c r="J110" s="47">
        <v>0</v>
      </c>
      <c r="K110" s="46">
        <f>H110+I110+J110</f>
        <v>0</v>
      </c>
      <c r="L110" s="47">
        <v>0</v>
      </c>
      <c r="M110" s="47">
        <v>0</v>
      </c>
      <c r="N110" s="47">
        <v>0</v>
      </c>
      <c r="O110" s="46">
        <f>L110+M110+N110</f>
        <v>0</v>
      </c>
      <c r="P110" s="47">
        <v>0</v>
      </c>
      <c r="Q110" s="47">
        <v>0</v>
      </c>
      <c r="R110" s="47">
        <v>0</v>
      </c>
      <c r="S110" s="46">
        <f>P110+Q110+R110</f>
        <v>0</v>
      </c>
      <c r="T110" s="47">
        <f>D110-H110-L110-P110</f>
        <v>0</v>
      </c>
      <c r="U110" s="47">
        <f>E110-I110-M110-Q110</f>
        <v>0</v>
      </c>
      <c r="V110" s="47">
        <f>F110-J110-N110-R110</f>
        <v>0</v>
      </c>
      <c r="W110" s="46">
        <f>T110+U110+V110</f>
        <v>0</v>
      </c>
    </row>
    <row r="111" spans="1:23" ht="54.95" hidden="1" customHeight="1">
      <c r="A111" s="52"/>
      <c r="B111" s="50">
        <v>4000</v>
      </c>
      <c r="C111" s="49" t="s">
        <v>3</v>
      </c>
      <c r="D111" s="47">
        <v>0</v>
      </c>
      <c r="E111" s="47">
        <v>0</v>
      </c>
      <c r="F111" s="47">
        <v>0</v>
      </c>
      <c r="G111" s="48">
        <f>D111+E111+F111</f>
        <v>0</v>
      </c>
      <c r="H111" s="47">
        <v>0</v>
      </c>
      <c r="I111" s="47">
        <v>0</v>
      </c>
      <c r="J111" s="47">
        <v>0</v>
      </c>
      <c r="K111" s="46">
        <f>H111+I111+J111</f>
        <v>0</v>
      </c>
      <c r="L111" s="47">
        <v>0</v>
      </c>
      <c r="M111" s="47">
        <v>0</v>
      </c>
      <c r="N111" s="47">
        <v>0</v>
      </c>
      <c r="O111" s="46">
        <f>L111+M111+N111</f>
        <v>0</v>
      </c>
      <c r="P111" s="47">
        <v>0</v>
      </c>
      <c r="Q111" s="47">
        <v>0</v>
      </c>
      <c r="R111" s="47">
        <v>0</v>
      </c>
      <c r="S111" s="46">
        <f>P111+Q111+R111</f>
        <v>0</v>
      </c>
      <c r="T111" s="47">
        <f>D111-H111-L111-P111</f>
        <v>0</v>
      </c>
      <c r="U111" s="47">
        <f>E111-I111-M111-Q111</f>
        <v>0</v>
      </c>
      <c r="V111" s="47">
        <f>F111-J111-N111-R111</f>
        <v>0</v>
      </c>
      <c r="W111" s="46">
        <f>T111+U111+V111</f>
        <v>0</v>
      </c>
    </row>
    <row r="112" spans="1:23" ht="49.5" hidden="1" customHeight="1">
      <c r="A112" s="52"/>
      <c r="B112" s="50">
        <v>5000</v>
      </c>
      <c r="C112" s="49" t="s">
        <v>2</v>
      </c>
      <c r="D112" s="47">
        <v>0</v>
      </c>
      <c r="E112" s="47">
        <v>0</v>
      </c>
      <c r="F112" s="47">
        <v>0</v>
      </c>
      <c r="G112" s="48">
        <f>D112+E112+F112</f>
        <v>0</v>
      </c>
      <c r="H112" s="47">
        <v>0</v>
      </c>
      <c r="I112" s="47">
        <v>0</v>
      </c>
      <c r="J112" s="47">
        <v>0</v>
      </c>
      <c r="K112" s="46">
        <f>H112+I112+J112</f>
        <v>0</v>
      </c>
      <c r="L112" s="47">
        <v>0</v>
      </c>
      <c r="M112" s="47">
        <v>0</v>
      </c>
      <c r="N112" s="47">
        <v>0</v>
      </c>
      <c r="O112" s="46">
        <f>L112+M112+N112</f>
        <v>0</v>
      </c>
      <c r="P112" s="47">
        <v>0</v>
      </c>
      <c r="Q112" s="47">
        <v>0</v>
      </c>
      <c r="R112" s="47">
        <v>0</v>
      </c>
      <c r="S112" s="46">
        <f>P112+Q112+R112</f>
        <v>0</v>
      </c>
      <c r="T112" s="47">
        <f>D112-H112-L112-P112</f>
        <v>0</v>
      </c>
      <c r="U112" s="47">
        <f>E112-I112-M112-Q112</f>
        <v>0</v>
      </c>
      <c r="V112" s="47">
        <f>F112-J112-N112-R112</f>
        <v>0</v>
      </c>
      <c r="W112" s="46">
        <f>T112+U112+V112</f>
        <v>0</v>
      </c>
    </row>
    <row r="113" spans="1:23" ht="49.5" hidden="1" customHeight="1">
      <c r="A113" s="51"/>
      <c r="B113" s="50">
        <v>6000</v>
      </c>
      <c r="C113" s="49" t="s">
        <v>1</v>
      </c>
      <c r="D113" s="47">
        <v>0</v>
      </c>
      <c r="E113" s="47">
        <v>0</v>
      </c>
      <c r="F113" s="47">
        <v>0</v>
      </c>
      <c r="G113" s="48">
        <f>D113+E113+F113</f>
        <v>0</v>
      </c>
      <c r="H113" s="47">
        <v>0</v>
      </c>
      <c r="I113" s="47">
        <v>0</v>
      </c>
      <c r="J113" s="47">
        <v>0</v>
      </c>
      <c r="K113" s="46">
        <f>H113+I113+J113</f>
        <v>0</v>
      </c>
      <c r="L113" s="47">
        <v>0</v>
      </c>
      <c r="M113" s="47">
        <v>0</v>
      </c>
      <c r="N113" s="47">
        <v>0</v>
      </c>
      <c r="O113" s="46">
        <f>L113+M113+N113</f>
        <v>0</v>
      </c>
      <c r="P113" s="47">
        <v>0</v>
      </c>
      <c r="Q113" s="47">
        <v>0</v>
      </c>
      <c r="R113" s="47">
        <v>0</v>
      </c>
      <c r="S113" s="46">
        <f>P113+Q113+R113</f>
        <v>0</v>
      </c>
      <c r="T113" s="47">
        <f>D113-H113-L113-P113</f>
        <v>0</v>
      </c>
      <c r="U113" s="47">
        <f>E113-I113-M113-Q113</f>
        <v>0</v>
      </c>
      <c r="V113" s="47">
        <f>F113-J113-N113-R113</f>
        <v>0</v>
      </c>
      <c r="W113" s="46">
        <f>T113+U113+V113</f>
        <v>0</v>
      </c>
    </row>
    <row r="114" spans="1:23" ht="64.5" hidden="1" customHeight="1">
      <c r="A114" s="58">
        <v>16</v>
      </c>
      <c r="B114" s="57"/>
      <c r="C114" s="59" t="s">
        <v>19</v>
      </c>
      <c r="D114" s="54">
        <f>SUM(D115:D120)</f>
        <v>0</v>
      </c>
      <c r="E114" s="54">
        <f>SUM(E115:E120)</f>
        <v>0</v>
      </c>
      <c r="F114" s="54">
        <f>SUM(F115:F120)</f>
        <v>0</v>
      </c>
      <c r="G114" s="55">
        <f>D114+E114+F114</f>
        <v>0</v>
      </c>
      <c r="H114" s="54">
        <f>SUM(H115:H120)</f>
        <v>0</v>
      </c>
      <c r="I114" s="54">
        <f>SUM(I115:I120)</f>
        <v>0</v>
      </c>
      <c r="J114" s="54">
        <f>SUM(J115:J120)</f>
        <v>0</v>
      </c>
      <c r="K114" s="53">
        <f>H114+I114+J114</f>
        <v>0</v>
      </c>
      <c r="L114" s="54">
        <f>SUM(L115:L120)</f>
        <v>0</v>
      </c>
      <c r="M114" s="54">
        <f>SUM(M115:M120)</f>
        <v>0</v>
      </c>
      <c r="N114" s="54">
        <f>SUM(N115:N120)</f>
        <v>0</v>
      </c>
      <c r="O114" s="53">
        <f>L114+M114+N114</f>
        <v>0</v>
      </c>
      <c r="P114" s="54">
        <f>SUM(P115:P120)</f>
        <v>0</v>
      </c>
      <c r="Q114" s="54">
        <f>SUM(Q115:Q120)</f>
        <v>0</v>
      </c>
      <c r="R114" s="54">
        <f>SUM(R115:R120)</f>
        <v>0</v>
      </c>
      <c r="S114" s="53">
        <f>P114+Q114+R114</f>
        <v>0</v>
      </c>
      <c r="T114" s="54">
        <f>D114-H114-L114-P114</f>
        <v>0</v>
      </c>
      <c r="U114" s="54">
        <f>E114-I114-M114-Q114</f>
        <v>0</v>
      </c>
      <c r="V114" s="54">
        <f>F114-J114-N114-R114</f>
        <v>0</v>
      </c>
      <c r="W114" s="53">
        <f>T114+U114+V114</f>
        <v>0</v>
      </c>
    </row>
    <row r="115" spans="1:23" ht="49.5" hidden="1" customHeight="1">
      <c r="A115" s="52"/>
      <c r="B115" s="50">
        <v>1000</v>
      </c>
      <c r="C115" s="49" t="s">
        <v>6</v>
      </c>
      <c r="D115" s="47">
        <v>0</v>
      </c>
      <c r="E115" s="47">
        <v>0</v>
      </c>
      <c r="F115" s="47">
        <v>0</v>
      </c>
      <c r="G115" s="48">
        <f>D115+E115+F115</f>
        <v>0</v>
      </c>
      <c r="H115" s="47">
        <v>0</v>
      </c>
      <c r="I115" s="47">
        <v>0</v>
      </c>
      <c r="J115" s="47">
        <v>0</v>
      </c>
      <c r="K115" s="46">
        <f>H115+I115+J115</f>
        <v>0</v>
      </c>
      <c r="L115" s="47">
        <v>0</v>
      </c>
      <c r="M115" s="47">
        <v>0</v>
      </c>
      <c r="N115" s="47">
        <v>0</v>
      </c>
      <c r="O115" s="46">
        <f>L115+M115+N115</f>
        <v>0</v>
      </c>
      <c r="P115" s="47">
        <v>0</v>
      </c>
      <c r="Q115" s="47">
        <v>0</v>
      </c>
      <c r="R115" s="47">
        <v>0</v>
      </c>
      <c r="S115" s="46">
        <f>P115+Q115+R115</f>
        <v>0</v>
      </c>
      <c r="T115" s="47">
        <f>D115-H115-L115-P115</f>
        <v>0</v>
      </c>
      <c r="U115" s="47">
        <f>E115-I115-M115-Q115</f>
        <v>0</v>
      </c>
      <c r="V115" s="47">
        <f>F115-J115-N115-R115</f>
        <v>0</v>
      </c>
      <c r="W115" s="46">
        <f>T115+U115+V115</f>
        <v>0</v>
      </c>
    </row>
    <row r="116" spans="1:23" ht="49.5" hidden="1" customHeight="1">
      <c r="A116" s="52"/>
      <c r="B116" s="50">
        <v>2000</v>
      </c>
      <c r="C116" s="49" t="s">
        <v>5</v>
      </c>
      <c r="D116" s="47">
        <v>0</v>
      </c>
      <c r="E116" s="47">
        <v>0</v>
      </c>
      <c r="F116" s="47">
        <v>0</v>
      </c>
      <c r="G116" s="48">
        <f>D116+E116+F116</f>
        <v>0</v>
      </c>
      <c r="H116" s="47">
        <v>0</v>
      </c>
      <c r="I116" s="47">
        <v>0</v>
      </c>
      <c r="J116" s="47">
        <v>0</v>
      </c>
      <c r="K116" s="46">
        <f>H116+I116+J116</f>
        <v>0</v>
      </c>
      <c r="L116" s="47">
        <v>0</v>
      </c>
      <c r="M116" s="47">
        <v>0</v>
      </c>
      <c r="N116" s="47">
        <v>0</v>
      </c>
      <c r="O116" s="46">
        <f>L116+M116+N116</f>
        <v>0</v>
      </c>
      <c r="P116" s="47">
        <v>0</v>
      </c>
      <c r="Q116" s="47">
        <v>0</v>
      </c>
      <c r="R116" s="47">
        <v>0</v>
      </c>
      <c r="S116" s="46">
        <f>P116+Q116+R116</f>
        <v>0</v>
      </c>
      <c r="T116" s="47">
        <f>D116-H116-L116-P116</f>
        <v>0</v>
      </c>
      <c r="U116" s="47">
        <f>E116-I116-M116-Q116</f>
        <v>0</v>
      </c>
      <c r="V116" s="47">
        <f>F116-J116-N116-R116</f>
        <v>0</v>
      </c>
      <c r="W116" s="46">
        <f>T116+U116+V116</f>
        <v>0</v>
      </c>
    </row>
    <row r="117" spans="1:23" ht="49.5" hidden="1" customHeight="1">
      <c r="A117" s="52"/>
      <c r="B117" s="50">
        <v>3000</v>
      </c>
      <c r="C117" s="49" t="s">
        <v>4</v>
      </c>
      <c r="D117" s="47">
        <v>0</v>
      </c>
      <c r="E117" s="47">
        <v>0</v>
      </c>
      <c r="F117" s="47">
        <v>0</v>
      </c>
      <c r="G117" s="48">
        <f>D117+E117+F117</f>
        <v>0</v>
      </c>
      <c r="H117" s="47">
        <v>0</v>
      </c>
      <c r="I117" s="47">
        <v>0</v>
      </c>
      <c r="J117" s="47">
        <v>0</v>
      </c>
      <c r="K117" s="46">
        <f>H117+I117+J117</f>
        <v>0</v>
      </c>
      <c r="L117" s="47">
        <v>0</v>
      </c>
      <c r="M117" s="47">
        <v>0</v>
      </c>
      <c r="N117" s="47">
        <v>0</v>
      </c>
      <c r="O117" s="46">
        <f>L117+M117+N117</f>
        <v>0</v>
      </c>
      <c r="P117" s="47">
        <v>0</v>
      </c>
      <c r="Q117" s="47">
        <v>0</v>
      </c>
      <c r="R117" s="47">
        <v>0</v>
      </c>
      <c r="S117" s="46">
        <f>P117+Q117+R117</f>
        <v>0</v>
      </c>
      <c r="T117" s="47">
        <f>D117-H117-L117-P117</f>
        <v>0</v>
      </c>
      <c r="U117" s="47">
        <f>E117-I117-M117-Q117</f>
        <v>0</v>
      </c>
      <c r="V117" s="47">
        <f>F117-J117-N117-R117</f>
        <v>0</v>
      </c>
      <c r="W117" s="46">
        <f>T117+U117+V117</f>
        <v>0</v>
      </c>
    </row>
    <row r="118" spans="1:23" ht="54.95" hidden="1" customHeight="1">
      <c r="A118" s="52"/>
      <c r="B118" s="50">
        <v>4000</v>
      </c>
      <c r="C118" s="49" t="s">
        <v>3</v>
      </c>
      <c r="D118" s="47">
        <v>0</v>
      </c>
      <c r="E118" s="47">
        <v>0</v>
      </c>
      <c r="F118" s="47">
        <v>0</v>
      </c>
      <c r="G118" s="48">
        <f>D118+E118+F118</f>
        <v>0</v>
      </c>
      <c r="H118" s="47">
        <v>0</v>
      </c>
      <c r="I118" s="47">
        <v>0</v>
      </c>
      <c r="J118" s="47">
        <v>0</v>
      </c>
      <c r="K118" s="46">
        <f>H118+I118+J118</f>
        <v>0</v>
      </c>
      <c r="L118" s="47">
        <v>0</v>
      </c>
      <c r="M118" s="47">
        <v>0</v>
      </c>
      <c r="N118" s="47">
        <v>0</v>
      </c>
      <c r="O118" s="46">
        <f>L118+M118+N118</f>
        <v>0</v>
      </c>
      <c r="P118" s="47">
        <v>0</v>
      </c>
      <c r="Q118" s="47">
        <v>0</v>
      </c>
      <c r="R118" s="47">
        <v>0</v>
      </c>
      <c r="S118" s="46">
        <f>P118+Q118+R118</f>
        <v>0</v>
      </c>
      <c r="T118" s="47">
        <f>D118-H118-L118-P118</f>
        <v>0</v>
      </c>
      <c r="U118" s="47">
        <f>E118-I118-M118-Q118</f>
        <v>0</v>
      </c>
      <c r="V118" s="47">
        <f>F118-J118-N118-R118</f>
        <v>0</v>
      </c>
      <c r="W118" s="46">
        <f>T118+U118+V118</f>
        <v>0</v>
      </c>
    </row>
    <row r="119" spans="1:23" ht="49.5" hidden="1" customHeight="1">
      <c r="A119" s="52"/>
      <c r="B119" s="50">
        <v>5000</v>
      </c>
      <c r="C119" s="49" t="s">
        <v>2</v>
      </c>
      <c r="D119" s="47">
        <v>0</v>
      </c>
      <c r="E119" s="47">
        <v>0</v>
      </c>
      <c r="F119" s="47">
        <v>0</v>
      </c>
      <c r="G119" s="48">
        <f>D119+E119+F119</f>
        <v>0</v>
      </c>
      <c r="H119" s="47">
        <v>0</v>
      </c>
      <c r="I119" s="47">
        <v>0</v>
      </c>
      <c r="J119" s="47">
        <v>0</v>
      </c>
      <c r="K119" s="46">
        <f>H119+I119+J119</f>
        <v>0</v>
      </c>
      <c r="L119" s="47">
        <v>0</v>
      </c>
      <c r="M119" s="47">
        <v>0</v>
      </c>
      <c r="N119" s="47">
        <v>0</v>
      </c>
      <c r="O119" s="46">
        <f>L119+M119+N119</f>
        <v>0</v>
      </c>
      <c r="P119" s="47">
        <v>0</v>
      </c>
      <c r="Q119" s="47">
        <v>0</v>
      </c>
      <c r="R119" s="47">
        <v>0</v>
      </c>
      <c r="S119" s="46">
        <f>P119+Q119+R119</f>
        <v>0</v>
      </c>
      <c r="T119" s="47">
        <f>D119-H119-L119-P119</f>
        <v>0</v>
      </c>
      <c r="U119" s="47">
        <f>E119-I119-M119-Q119</f>
        <v>0</v>
      </c>
      <c r="V119" s="47">
        <f>F119-J119-N119-R119</f>
        <v>0</v>
      </c>
      <c r="W119" s="46">
        <f>T119+U119+V119</f>
        <v>0</v>
      </c>
    </row>
    <row r="120" spans="1:23" ht="49.5" hidden="1" customHeight="1">
      <c r="A120" s="51"/>
      <c r="B120" s="50">
        <v>6000</v>
      </c>
      <c r="C120" s="49" t="s">
        <v>1</v>
      </c>
      <c r="D120" s="47">
        <v>0</v>
      </c>
      <c r="E120" s="47">
        <v>0</v>
      </c>
      <c r="F120" s="47">
        <v>0</v>
      </c>
      <c r="G120" s="48">
        <f>D120+E120+F120</f>
        <v>0</v>
      </c>
      <c r="H120" s="47">
        <v>0</v>
      </c>
      <c r="I120" s="47">
        <v>0</v>
      </c>
      <c r="J120" s="47">
        <v>0</v>
      </c>
      <c r="K120" s="46">
        <f>H120+I120+J120</f>
        <v>0</v>
      </c>
      <c r="L120" s="47">
        <v>0</v>
      </c>
      <c r="M120" s="47">
        <v>0</v>
      </c>
      <c r="N120" s="47">
        <v>0</v>
      </c>
      <c r="O120" s="46">
        <f>L120+M120+N120</f>
        <v>0</v>
      </c>
      <c r="P120" s="47">
        <v>0</v>
      </c>
      <c r="Q120" s="47">
        <v>0</v>
      </c>
      <c r="R120" s="47">
        <v>0</v>
      </c>
      <c r="S120" s="46">
        <f>P120+Q120+R120</f>
        <v>0</v>
      </c>
      <c r="T120" s="47">
        <f>D120-H120-L120-P120</f>
        <v>0</v>
      </c>
      <c r="U120" s="47">
        <f>E120-I120-M120-Q120</f>
        <v>0</v>
      </c>
      <c r="V120" s="47">
        <f>F120-J120-N120-R120</f>
        <v>0</v>
      </c>
      <c r="W120" s="46">
        <f>T120+U120+V120</f>
        <v>0</v>
      </c>
    </row>
    <row r="121" spans="1:23" ht="94.5" customHeight="1">
      <c r="A121" s="58">
        <v>17</v>
      </c>
      <c r="B121" s="57"/>
      <c r="C121" s="56" t="s">
        <v>18</v>
      </c>
      <c r="D121" s="54">
        <f>SUM(D122:D127)</f>
        <v>11476275.85</v>
      </c>
      <c r="E121" s="54">
        <f>SUM(E122:E127)</f>
        <v>8851904</v>
      </c>
      <c r="F121" s="54">
        <f>SUM(F122:F127)</f>
        <v>14600000</v>
      </c>
      <c r="G121" s="55">
        <f>D121+E121+F121</f>
        <v>34928179.850000001</v>
      </c>
      <c r="H121" s="54">
        <f>SUM(H122:H127)</f>
        <v>5.9604632340892749E-10</v>
      </c>
      <c r="I121" s="54">
        <f>SUM(I122:I127)</f>
        <v>0</v>
      </c>
      <c r="J121" s="54">
        <f>SUM(J122:J127)</f>
        <v>0</v>
      </c>
      <c r="K121" s="53">
        <f>H121+I121+J121</f>
        <v>5.9604632340892749E-10</v>
      </c>
      <c r="L121" s="54">
        <f>SUM(L122:L127)</f>
        <v>0</v>
      </c>
      <c r="M121" s="54">
        <f>SUM(M122:M127)</f>
        <v>0</v>
      </c>
      <c r="N121" s="54">
        <f>SUM(N122:N127)</f>
        <v>0</v>
      </c>
      <c r="O121" s="53">
        <f>L121+M121+N121</f>
        <v>0</v>
      </c>
      <c r="P121" s="54">
        <f>SUM(P122:P127)</f>
        <v>11633363.539999999</v>
      </c>
      <c r="Q121" s="54">
        <f>SUM(Q122:Q127)</f>
        <v>8851904</v>
      </c>
      <c r="R121" s="54">
        <f>SUM(R122:R127)</f>
        <v>14374761.35</v>
      </c>
      <c r="S121" s="53">
        <f>P121+Q121+R121</f>
        <v>34860028.890000001</v>
      </c>
      <c r="T121" s="54">
        <f>D121-H121-L121-P121</f>
        <v>-157087.68999999948</v>
      </c>
      <c r="U121" s="54">
        <f>E121-I121-M121-Q121</f>
        <v>0</v>
      </c>
      <c r="V121" s="54">
        <f>F121-J121-N121-R121</f>
        <v>225238.65000000037</v>
      </c>
      <c r="W121" s="53">
        <f>T121+U121+V121</f>
        <v>68150.960000000894</v>
      </c>
    </row>
    <row r="122" spans="1:23" ht="49.5" hidden="1" customHeight="1">
      <c r="A122" s="52"/>
      <c r="B122" s="50">
        <v>1000</v>
      </c>
      <c r="C122" s="49" t="s">
        <v>6</v>
      </c>
      <c r="D122" s="47">
        <v>0</v>
      </c>
      <c r="E122" s="47">
        <v>0</v>
      </c>
      <c r="F122" s="47">
        <v>0</v>
      </c>
      <c r="G122" s="48">
        <f>D122+E122+F122</f>
        <v>0</v>
      </c>
      <c r="H122" s="47">
        <v>0</v>
      </c>
      <c r="I122" s="47">
        <v>0</v>
      </c>
      <c r="J122" s="47">
        <v>0</v>
      </c>
      <c r="K122" s="46">
        <f>H122+I122+J122</f>
        <v>0</v>
      </c>
      <c r="L122" s="47">
        <v>0</v>
      </c>
      <c r="M122" s="47">
        <v>0</v>
      </c>
      <c r="N122" s="47">
        <v>0</v>
      </c>
      <c r="O122" s="46">
        <f>L122+M122+N122</f>
        <v>0</v>
      </c>
      <c r="P122" s="47">
        <v>0</v>
      </c>
      <c r="Q122" s="47">
        <v>0</v>
      </c>
      <c r="R122" s="47">
        <v>0</v>
      </c>
      <c r="S122" s="46">
        <f>P122+Q122+R122</f>
        <v>0</v>
      </c>
      <c r="T122" s="47">
        <f>D122-H122-L122-P122</f>
        <v>0</v>
      </c>
      <c r="U122" s="47">
        <f>E122-I122-M122-Q122</f>
        <v>0</v>
      </c>
      <c r="V122" s="47">
        <f>F122-J122-N122-R122</f>
        <v>0</v>
      </c>
      <c r="W122" s="46">
        <f>T122+U122+V122</f>
        <v>0</v>
      </c>
    </row>
    <row r="123" spans="1:23" ht="48" customHeight="1">
      <c r="A123" s="52"/>
      <c r="B123" s="50">
        <v>2000</v>
      </c>
      <c r="C123" s="49" t="s">
        <v>5</v>
      </c>
      <c r="D123" s="47">
        <v>6148096</v>
      </c>
      <c r="E123" s="47">
        <v>8851904</v>
      </c>
      <c r="F123" s="47">
        <v>1200000</v>
      </c>
      <c r="G123" s="48">
        <f>D123+E123+F123</f>
        <v>16200000</v>
      </c>
      <c r="H123" s="47">
        <f>+'[1]ESTRUCTURA FASP 14'!AT3638</f>
        <v>0</v>
      </c>
      <c r="I123" s="47">
        <v>0</v>
      </c>
      <c r="J123" s="47">
        <f>+'[1]ESTRUCTURA FASP 14'!AW3638</f>
        <v>0</v>
      </c>
      <c r="K123" s="46">
        <f>H123+I123+J123</f>
        <v>0</v>
      </c>
      <c r="L123" s="47">
        <v>0</v>
      </c>
      <c r="M123" s="47">
        <v>0</v>
      </c>
      <c r="N123" s="47">
        <v>0</v>
      </c>
      <c r="O123" s="46">
        <f>L123+M123+N123</f>
        <v>0</v>
      </c>
      <c r="P123" s="47">
        <f>+'[1]ESTRUCTURA FASP 14'!AM3638</f>
        <v>6305183.6900000004</v>
      </c>
      <c r="Q123" s="47">
        <f>+'[1]ESTRUCTURA FASP 14'!AN3638</f>
        <v>8851904</v>
      </c>
      <c r="R123" s="47">
        <f>+'[1]ESTRUCTURA FASP 14'!AP3638</f>
        <v>1134979.8299999998</v>
      </c>
      <c r="S123" s="46">
        <f>P123+Q123+R123</f>
        <v>16292067.520000001</v>
      </c>
      <c r="T123" s="47">
        <f>D123-H123-L123-P123</f>
        <v>-157087.69000000041</v>
      </c>
      <c r="U123" s="47">
        <f>E123-I123-M123-Q123</f>
        <v>0</v>
      </c>
      <c r="V123" s="47">
        <f>F123-J123-N123-R123</f>
        <v>65020.170000000158</v>
      </c>
      <c r="W123" s="46">
        <f>T123+U123+V123</f>
        <v>-92067.520000000251</v>
      </c>
    </row>
    <row r="124" spans="1:23" ht="48" customHeight="1">
      <c r="A124" s="52"/>
      <c r="B124" s="50">
        <v>3000</v>
      </c>
      <c r="C124" s="49" t="s">
        <v>4</v>
      </c>
      <c r="D124" s="47">
        <v>0</v>
      </c>
      <c r="E124" s="47">
        <v>0</v>
      </c>
      <c r="F124" s="47">
        <f>10900000+2500000</f>
        <v>13400000</v>
      </c>
      <c r="G124" s="48">
        <f>D124+E124+F124</f>
        <v>13400000</v>
      </c>
      <c r="H124" s="47">
        <v>0</v>
      </c>
      <c r="I124" s="47">
        <v>0</v>
      </c>
      <c r="J124" s="47">
        <v>0</v>
      </c>
      <c r="K124" s="46">
        <f>H124+I124+J124</f>
        <v>0</v>
      </c>
      <c r="L124" s="47">
        <v>0</v>
      </c>
      <c r="M124" s="47">
        <v>0</v>
      </c>
      <c r="N124" s="47">
        <v>0</v>
      </c>
      <c r="O124" s="46">
        <f>L124+M124+N124</f>
        <v>0</v>
      </c>
      <c r="P124" s="47">
        <v>0</v>
      </c>
      <c r="Q124" s="47">
        <v>0</v>
      </c>
      <c r="R124" s="47">
        <f>+'[1]ESTRUCTURA FASP 14'!AP3695</f>
        <v>13239781.52</v>
      </c>
      <c r="S124" s="46">
        <f>P124+Q124+R124</f>
        <v>13239781.52</v>
      </c>
      <c r="T124" s="47">
        <f>D124-H124-L124-P124</f>
        <v>0</v>
      </c>
      <c r="U124" s="47">
        <f>E124-I124-M124-Q124</f>
        <v>0</v>
      </c>
      <c r="V124" s="47">
        <f>F124-J124-N124-R124</f>
        <v>160218.48000000045</v>
      </c>
      <c r="W124" s="46">
        <f>T124+U124+V124</f>
        <v>160218.48000000045</v>
      </c>
    </row>
    <row r="125" spans="1:23" ht="48" hidden="1" customHeight="1">
      <c r="A125" s="52"/>
      <c r="B125" s="50">
        <v>4000</v>
      </c>
      <c r="C125" s="49" t="s">
        <v>3</v>
      </c>
      <c r="D125" s="47">
        <v>0</v>
      </c>
      <c r="E125" s="47">
        <v>0</v>
      </c>
      <c r="F125" s="47">
        <v>0</v>
      </c>
      <c r="G125" s="48">
        <f>D125+E125+F125</f>
        <v>0</v>
      </c>
      <c r="H125" s="47">
        <v>0</v>
      </c>
      <c r="I125" s="47">
        <v>0</v>
      </c>
      <c r="J125" s="47">
        <v>0</v>
      </c>
      <c r="K125" s="46">
        <f>H125+I125+J125</f>
        <v>0</v>
      </c>
      <c r="L125" s="47">
        <v>0</v>
      </c>
      <c r="M125" s="47">
        <v>0</v>
      </c>
      <c r="N125" s="47">
        <v>0</v>
      </c>
      <c r="O125" s="46">
        <f>L125+M125+N125</f>
        <v>0</v>
      </c>
      <c r="P125" s="47">
        <v>0</v>
      </c>
      <c r="Q125" s="47">
        <v>0</v>
      </c>
      <c r="R125" s="47">
        <v>0</v>
      </c>
      <c r="S125" s="46">
        <f>P125+Q125+R125</f>
        <v>0</v>
      </c>
      <c r="T125" s="47">
        <f>D125-H125-L125-P125</f>
        <v>0</v>
      </c>
      <c r="U125" s="47">
        <f>E125-I125-M125-Q125</f>
        <v>0</v>
      </c>
      <c r="V125" s="47">
        <f>F125-J125-N125-R125</f>
        <v>0</v>
      </c>
      <c r="W125" s="46">
        <f>T125+U125+V125</f>
        <v>0</v>
      </c>
    </row>
    <row r="126" spans="1:23" ht="48" customHeight="1" thickBot="1">
      <c r="A126" s="52"/>
      <c r="B126" s="50">
        <v>5000</v>
      </c>
      <c r="C126" s="49" t="s">
        <v>2</v>
      </c>
      <c r="D126" s="47">
        <v>5328179.8499999996</v>
      </c>
      <c r="E126" s="47">
        <v>0</v>
      </c>
      <c r="F126" s="47">
        <v>0</v>
      </c>
      <c r="G126" s="48">
        <f>D126+E126+F126</f>
        <v>5328179.8499999996</v>
      </c>
      <c r="H126" s="47">
        <f>+'[1]ESTRUCTURA FASP 14'!AT3718</f>
        <v>5.9604632340892749E-10</v>
      </c>
      <c r="I126" s="47">
        <v>0</v>
      </c>
      <c r="J126" s="47">
        <v>0</v>
      </c>
      <c r="K126" s="46">
        <f>H126+I126+J126</f>
        <v>5.9604632340892749E-10</v>
      </c>
      <c r="L126" s="47">
        <v>0</v>
      </c>
      <c r="M126" s="47">
        <v>0</v>
      </c>
      <c r="N126" s="47">
        <v>0</v>
      </c>
      <c r="O126" s="46">
        <f>L126+M126+N126</f>
        <v>0</v>
      </c>
      <c r="P126" s="47">
        <f>+'[1]ESTRUCTURA FASP 14'!AM3718</f>
        <v>5328179.8499999996</v>
      </c>
      <c r="Q126" s="47">
        <v>0</v>
      </c>
      <c r="R126" s="47">
        <v>0</v>
      </c>
      <c r="S126" s="46">
        <f>P126+Q126+R126</f>
        <v>5328179.8499999996</v>
      </c>
      <c r="T126" s="47">
        <f>D126-H126-L126-P126</f>
        <v>0</v>
      </c>
      <c r="U126" s="47">
        <f>E126-I126-M126-Q126</f>
        <v>0</v>
      </c>
      <c r="V126" s="47">
        <f>F126-J126-N126-R126</f>
        <v>0</v>
      </c>
      <c r="W126" s="46">
        <f>T126+U126+V126</f>
        <v>0</v>
      </c>
    </row>
    <row r="127" spans="1:23" ht="49.5" hidden="1" customHeight="1" thickBot="1">
      <c r="A127" s="51"/>
      <c r="B127" s="50">
        <v>6000</v>
      </c>
      <c r="C127" s="49" t="s">
        <v>1</v>
      </c>
      <c r="D127" s="47">
        <v>0</v>
      </c>
      <c r="E127" s="47">
        <v>0</v>
      </c>
      <c r="F127" s="47">
        <v>0</v>
      </c>
      <c r="G127" s="48">
        <f>D127+E127+F127</f>
        <v>0</v>
      </c>
      <c r="H127" s="47">
        <v>0</v>
      </c>
      <c r="I127" s="47">
        <v>0</v>
      </c>
      <c r="J127" s="47">
        <v>0</v>
      </c>
      <c r="K127" s="46">
        <f>H127+I127+J127</f>
        <v>0</v>
      </c>
      <c r="L127" s="47">
        <v>0</v>
      </c>
      <c r="M127" s="47">
        <v>0</v>
      </c>
      <c r="N127" s="47">
        <v>0</v>
      </c>
      <c r="O127" s="46">
        <f>L127+M127+N127</f>
        <v>0</v>
      </c>
      <c r="P127" s="47">
        <v>0</v>
      </c>
      <c r="Q127" s="47">
        <v>0</v>
      </c>
      <c r="R127" s="47">
        <v>0</v>
      </c>
      <c r="S127" s="46">
        <f>P127+Q127+R127</f>
        <v>0</v>
      </c>
      <c r="T127" s="47">
        <f>D127-H127-L127-P127</f>
        <v>0</v>
      </c>
      <c r="U127" s="47">
        <f>E127-I127-M127-Q127</f>
        <v>0</v>
      </c>
      <c r="V127" s="47">
        <f>F127-J127-N127-R127</f>
        <v>0</v>
      </c>
      <c r="W127" s="46">
        <f>T127+U127+V127</f>
        <v>0</v>
      </c>
    </row>
    <row r="128" spans="1:23" ht="49.5" customHeight="1" thickBot="1">
      <c r="A128" s="45"/>
      <c r="B128" s="45"/>
      <c r="C128" s="44" t="s">
        <v>0</v>
      </c>
      <c r="D128" s="43">
        <f>D9+D16+D23+D30+D37+D44+D51+D58+D65+D72+D79+D86+D93+D100+D107+D114+D121</f>
        <v>119508985.84999999</v>
      </c>
      <c r="E128" s="43">
        <f>E9+E16+E23+E30+E37+E44+E51+E58+E65+E72+E79+E86+E93+E100+E107+E114+E121</f>
        <v>9851904</v>
      </c>
      <c r="F128" s="43">
        <f>F9+F16+F23+F30+F37+F44+F51+F58+F65+F72+F79+F86+F93+F100+F107+F114+F121</f>
        <v>37129401</v>
      </c>
      <c r="G128" s="43">
        <f>D128+E128+F128</f>
        <v>166490290.84999999</v>
      </c>
      <c r="H128" s="43">
        <f>H9+H16+H23+H30+H37+H44+H51+H58+H65+H72+H79+H86+H93+H100+H107+H114+H121</f>
        <v>-1.1242720001497508E-9</v>
      </c>
      <c r="I128" s="43">
        <f>I9+I16+I23+I30+I37+I44+I51+I58+I65+I72+I79+I86+I93+I100+I107+I114+I121</f>
        <v>-1.0710209628894685E-10</v>
      </c>
      <c r="J128" s="43">
        <f>J9+J16+J23+J30+J37+J44+J51+J58+J65+J72+J79+J86+J93+J100+J107+J114+J121</f>
        <v>0</v>
      </c>
      <c r="K128" s="43">
        <f>K9+K16+K23+K30+K37+K44+K51+K58+K65+K72+K79+K86+K93+K100+K107+K114+K121</f>
        <v>-1.2313740964386977E-9</v>
      </c>
      <c r="L128" s="43">
        <f>L9+L16+L23+L30+L37+L44+L51+L58+L65+L72+L79+L86+L93+L100+L107+L114+L121</f>
        <v>0</v>
      </c>
      <c r="M128" s="43">
        <f>M9+M16+M23+M30+M37+M44+M51+M58+M65+M72+M79+M86+M93+M100+M107+M114+M121</f>
        <v>0</v>
      </c>
      <c r="N128" s="43">
        <f>N9+N16+N23+N30+N37+N44+N51+N58+N65+N72+N79+N86+N93+N100+N107+N114+N121</f>
        <v>0</v>
      </c>
      <c r="O128" s="43">
        <f>O9+O16+O23+O30+O37+O44+O51+O58+O65+O72+O79+O86+O93+O100+O107+O114+O121</f>
        <v>0</v>
      </c>
      <c r="P128" s="43">
        <f>P9+P16+P23+P30+P37+P44+P51+P58+P65+P72+P79+P86+P93+P100+P107+P114+P121</f>
        <v>119508985.86999997</v>
      </c>
      <c r="Q128" s="43">
        <f>Q9+Q16+Q23+Q30+Q37+Q44+Q51+Q58+Q65+Q72+Q79+Q86+Q93+Q100+Q107+Q114+Q121</f>
        <v>9851903.9800000004</v>
      </c>
      <c r="R128" s="43">
        <f>R9+R16+R23+R30+R37+R44+R51+R58+R65+R72+R79+R86+R93+R100+R107+R114+R121</f>
        <v>35995631.420000002</v>
      </c>
      <c r="S128" s="43">
        <f>S9+S16+S23+S30+S37+S44+S51+S58+S65+S72+S79+S86+S93+S100+S107+S114+S121</f>
        <v>165356521.26999998</v>
      </c>
      <c r="T128" s="43">
        <f>T9+T16+T23+T30+T37+T44+T51+T58+T65+T72+T79+T86+T93+T100+T107+T114+T121</f>
        <v>-1.999999675899744E-2</v>
      </c>
      <c r="U128" s="43">
        <f>U9+U16+U23+U30+U37+U44+U51+U58+U65+U72+U79+U86+U93+U100+U107+U114+U121</f>
        <v>2.0000000018626451E-2</v>
      </c>
      <c r="V128" s="43">
        <f>V9+V16+V23+V30+V37+V44+V51+V58+V65+V72+V79+V86+V93+V100+V107+V114+V121</f>
        <v>1133769.5799999998</v>
      </c>
      <c r="W128" s="43">
        <f>W9+W16+W23+W30+W37+W44+W51+W58+W65+W72+W79+W86+W93+W100+W107+W114+W121</f>
        <v>1133769.5800000031</v>
      </c>
    </row>
    <row r="129" spans="1:26" ht="41.25" customHeight="1">
      <c r="A129" s="21"/>
      <c r="B129" s="21"/>
      <c r="C129" s="42"/>
      <c r="D129" s="42"/>
      <c r="E129" s="42"/>
      <c r="F129" s="42"/>
      <c r="G129" s="42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21"/>
    </row>
    <row r="130" spans="1:26" ht="52.5" customHeight="1" thickBot="1">
      <c r="A130" s="40"/>
      <c r="B130" s="40"/>
      <c r="C130" s="42"/>
      <c r="D130" s="41"/>
      <c r="E130" s="41"/>
      <c r="F130" s="41"/>
      <c r="G130" s="42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21"/>
      <c r="Z130" s="2"/>
    </row>
    <row r="131" spans="1:26" ht="58.5" customHeight="1" thickBot="1">
      <c r="A131" s="21"/>
      <c r="B131" s="40"/>
      <c r="C131" s="38"/>
      <c r="D131" s="39" t="s">
        <v>17</v>
      </c>
      <c r="E131" s="39"/>
      <c r="F131" s="39"/>
      <c r="G131" s="39"/>
      <c r="H131" s="39" t="s">
        <v>16</v>
      </c>
      <c r="I131" s="39"/>
      <c r="J131" s="39"/>
      <c r="K131" s="39"/>
      <c r="L131" s="39" t="s">
        <v>15</v>
      </c>
      <c r="M131" s="39"/>
      <c r="N131" s="39"/>
      <c r="O131" s="39"/>
      <c r="P131" s="39" t="s">
        <v>14</v>
      </c>
      <c r="Q131" s="39"/>
      <c r="R131" s="39"/>
      <c r="S131" s="39"/>
      <c r="T131" s="39" t="s">
        <v>13</v>
      </c>
      <c r="U131" s="39"/>
      <c r="V131" s="39"/>
      <c r="W131" s="39"/>
      <c r="Z131" s="2"/>
    </row>
    <row r="132" spans="1:26" ht="58.5" customHeight="1" thickBot="1">
      <c r="A132" s="21"/>
      <c r="B132" s="21"/>
      <c r="C132" s="38"/>
      <c r="D132" s="36" t="s">
        <v>10</v>
      </c>
      <c r="E132" s="37" t="s">
        <v>9</v>
      </c>
      <c r="F132" s="36" t="s">
        <v>8</v>
      </c>
      <c r="G132" s="36" t="s">
        <v>7</v>
      </c>
      <c r="H132" s="36" t="s">
        <v>10</v>
      </c>
      <c r="I132" s="37" t="s">
        <v>9</v>
      </c>
      <c r="J132" s="36" t="s">
        <v>8</v>
      </c>
      <c r="K132" s="36" t="s">
        <v>7</v>
      </c>
      <c r="L132" s="36" t="s">
        <v>12</v>
      </c>
      <c r="M132" s="37" t="s">
        <v>9</v>
      </c>
      <c r="N132" s="36" t="s">
        <v>11</v>
      </c>
      <c r="O132" s="36" t="s">
        <v>7</v>
      </c>
      <c r="P132" s="36" t="s">
        <v>10</v>
      </c>
      <c r="Q132" s="37" t="s">
        <v>9</v>
      </c>
      <c r="R132" s="36" t="s">
        <v>8</v>
      </c>
      <c r="S132" s="36" t="s">
        <v>7</v>
      </c>
      <c r="T132" s="36" t="s">
        <v>10</v>
      </c>
      <c r="U132" s="37" t="s">
        <v>9</v>
      </c>
      <c r="V132" s="36" t="s">
        <v>8</v>
      </c>
      <c r="W132" s="36" t="s">
        <v>7</v>
      </c>
    </row>
    <row r="133" spans="1:26" ht="58.5" customHeight="1">
      <c r="A133" s="21"/>
      <c r="B133" s="35">
        <v>1000</v>
      </c>
      <c r="C133" s="34" t="s">
        <v>6</v>
      </c>
      <c r="D133" s="33">
        <f>D10+D17+D24+D31+D38+D45+D52+D59+D66+D73+D80+D87+D94+D101+D108+D115+D122</f>
        <v>0</v>
      </c>
      <c r="E133" s="33">
        <f>E10+E17+E24+E31+E38+E45+E52+E59+E66+E73+E80+E87+E94+E101+E108+E115+E122</f>
        <v>0</v>
      </c>
      <c r="F133" s="33">
        <f>F10+F17+F24+F31+F38+F45+F52+F59+F66+F73+F80+F87+F94+F101+F108+F115+F122</f>
        <v>12081248</v>
      </c>
      <c r="G133" s="33">
        <f>G10+G17+G24+G31+G38+G45+G52+G59+G66+G73+G80+G87+G94+G101+G108+G115+G122</f>
        <v>12081248</v>
      </c>
      <c r="H133" s="33">
        <f>H10+H17+H24+H31+H38+H45+H52+H59+H66+H73+H80+H87+H94+H101+H108+H115+H122</f>
        <v>0</v>
      </c>
      <c r="I133" s="33">
        <f>I10+I17+I24+I31+I38+I45+I52+I59+I66+I73+I80+I87+I94+I101+I108+I115+I122</f>
        <v>0</v>
      </c>
      <c r="J133" s="33">
        <f>J10+J17+J24+J31+J38+J45+J52+J59+J66+J73+J80+J87+J94+J101+J108+J115+J122</f>
        <v>0</v>
      </c>
      <c r="K133" s="33">
        <f>K10+K17+K24+K31+K38+K45+K52+K59+K66+K73+K80+K87+K94+K101+K108+K115+K122</f>
        <v>0</v>
      </c>
      <c r="L133" s="33">
        <f>L10+L17+L24+L31+L38+L45+L52+L59+L66+L73+L80+L87+L94+L101+L108+L115+L122</f>
        <v>0</v>
      </c>
      <c r="M133" s="33">
        <f>M10+M17+M24+M31+M38+M45+M52+M59+M66+M73+M80+M87+M94+M101+M108+M115+M122</f>
        <v>0</v>
      </c>
      <c r="N133" s="33">
        <f>N10+N17+N24+N31+N38+N45+N52+N59+N66+N73+N80+N87+N94+N101+N108+N115+N122</f>
        <v>0</v>
      </c>
      <c r="O133" s="33">
        <f>O10+O17+O24+O31+O38+O45+O52+O59+O66+O73+O80+O87+O94+O101+O108+O115+O122</f>
        <v>0</v>
      </c>
      <c r="P133" s="33">
        <f>P10+P17+P24+P31+P38+P45+P52+P59+P66+P73+P80+P87+P94+P101+P108+P115+P122</f>
        <v>0</v>
      </c>
      <c r="Q133" s="33">
        <f>Q10+Q17+Q24+Q31+Q38+Q45+Q52+Q59+Q66+Q73+Q80+Q87+Q94+Q101+Q108+Q115+Q122</f>
        <v>0</v>
      </c>
      <c r="R133" s="33">
        <f>R10+R17+R24+R31+R38+R45+R52+R59+R66+R73+R80+R87+R94+R101+R108+R115+R122</f>
        <v>11692193</v>
      </c>
      <c r="S133" s="33">
        <f>S10+S17+S24+S31+S38+S45+S52+S59+S66+S73+S80+S87+S94+S101+S108+S115+S122</f>
        <v>11692193</v>
      </c>
      <c r="T133" s="33">
        <f>T10+T17+T24+T31+T38+T45+T52+T59+T66+T73+T80+T87+T94+T101+T108+T115+T122</f>
        <v>0</v>
      </c>
      <c r="U133" s="33">
        <f>U10+U17+U24+U31+U38+U45+U52+U59+U66+U73+U80+U87+U94+U101+U108+U115+U122</f>
        <v>0</v>
      </c>
      <c r="V133" s="33">
        <f>V10+V17+V24+V31+V38+V45+V52+V59+V66+V73+V80+V87+V94+V101+V108+V115+V122</f>
        <v>389054.99999999953</v>
      </c>
      <c r="W133" s="32">
        <f>W10+W17+W24+W31+W38+W45+W52+W59+W66+W73+W80+W87+W94+W101+W108+W115+W122</f>
        <v>389054.99999999953</v>
      </c>
    </row>
    <row r="134" spans="1:26" ht="58.5" customHeight="1">
      <c r="A134" s="21"/>
      <c r="B134" s="31">
        <v>2000</v>
      </c>
      <c r="C134" s="30" t="s">
        <v>5</v>
      </c>
      <c r="D134" s="29">
        <f>D11+D18+D25+D32+D39+D46+D53+D60+D67+D74+D81+D88+D95+D102+D109+D116+D123</f>
        <v>22094616</v>
      </c>
      <c r="E134" s="29">
        <f>E11+E18+E25+E32+E39+E46+E53+E60+E67+E74+E81+E88+E95+E102+E109+E116+E123</f>
        <v>8851904</v>
      </c>
      <c r="F134" s="29">
        <f>F11+F18+F25+F32+F39+F46+F53+F60+F67+F74+F81+F88+F95+F102+F109+F116+F123</f>
        <v>2403153</v>
      </c>
      <c r="G134" s="29">
        <f>G11+G18+G25+G32+G39+G46+G53+G60+G67+G74+G81+G88+G95+G102+G109+G116+G123</f>
        <v>33349673</v>
      </c>
      <c r="H134" s="29">
        <f>H11+H18+H25+H32+H39+H46+H53+H60+H67+H74+H81+H88+H95+H102+H109+H116+H123</f>
        <v>-2.2350832296069711E-10</v>
      </c>
      <c r="I134" s="29">
        <f>I11+I18+I25+I32+I39+I46+I53+I60+I67+I74+I81+I88+I95+I102+I109+I116+I123</f>
        <v>0</v>
      </c>
      <c r="J134" s="29">
        <f>J11+J18+J25+J32+J39+J46+J53+J60+J67+J74+J81+J88+J95+J102+J109+J116+J123</f>
        <v>0</v>
      </c>
      <c r="K134" s="29">
        <f>K11+K18+K25+K32+K39+K46+K53+K60+K67+K74+K81+K88+K95+K102+K109+K116+K123</f>
        <v>-2.2350832296069711E-10</v>
      </c>
      <c r="L134" s="29">
        <f>L11+L18+L25+L32+L39+L46+L53+L60+L67+L74+L81+L88+L95+L102+L109+L116+L123</f>
        <v>0</v>
      </c>
      <c r="M134" s="29">
        <f>M11+M18+M25+M32+M39+M46+M53+M60+M67+M74+M81+M88+M95+M102+M109+M116+M123</f>
        <v>0</v>
      </c>
      <c r="N134" s="29">
        <f>N11+N18+N25+N32+N39+N46+N53+N60+N67+N74+N81+N88+N95+N102+N109+N116+N123</f>
        <v>0</v>
      </c>
      <c r="O134" s="29">
        <f>O11+O18+O25+O32+O39+O46+O53+O60+O67+O74+O81+O88+O95+O102+O109+O116+O123</f>
        <v>0</v>
      </c>
      <c r="P134" s="29">
        <f>P11+P18+P25+P32+P39+P46+P53+P60+P67+P74+P81+P88+P95+P102+P109+P116+P123</f>
        <v>22251702.920000002</v>
      </c>
      <c r="Q134" s="29">
        <f>Q11+Q18+Q25+Q32+Q39+Q46+Q53+Q60+Q67+Q74+Q81+Q88+Q95+Q102+Q109+Q116+Q123</f>
        <v>8851904</v>
      </c>
      <c r="R134" s="29">
        <f>R11+R18+R25+R32+R39+R46+R53+R60+R67+R74+R81+R88+R95+R102+R109+R116+R123</f>
        <v>2202639.96</v>
      </c>
      <c r="S134" s="29">
        <f>S11+S18+S25+S32+S39+S46+S53+S60+S67+S74+S81+S88+S95+S102+S109+S116+S123</f>
        <v>33306246.880000003</v>
      </c>
      <c r="T134" s="29">
        <f>T11+T18+T25+T32+T39+T46+T53+T60+T67+T74+T81+T88+T95+T102+T109+T116+T123</f>
        <v>-157086.92000000039</v>
      </c>
      <c r="U134" s="29">
        <f>U11+U18+U25+U32+U39+U46+U53+U60+U67+U74+U81+U88+U95+U102+U109+U116+U123</f>
        <v>0</v>
      </c>
      <c r="V134" s="29">
        <f>V11+V18+V25+V32+V39+V46+V53+V60+V67+V74+V81+V88+V95+V102+V109+V116+V123</f>
        <v>200513.04000000012</v>
      </c>
      <c r="W134" s="28">
        <f>W11+W18+W25+W32+W39+W46+W53+W60+W67+W74+W81+W88+W95+W102+W109+W116+W123</f>
        <v>43426.119999999733</v>
      </c>
    </row>
    <row r="135" spans="1:26" ht="58.5" customHeight="1">
      <c r="A135" s="21"/>
      <c r="B135" s="31">
        <v>3000</v>
      </c>
      <c r="C135" s="30" t="s">
        <v>4</v>
      </c>
      <c r="D135" s="29">
        <f>D12+D19+D26+D33+D40+D47+D54+D61+D68+D75+D82+D89+D96+D103+D110+D117+D124</f>
        <v>41838000</v>
      </c>
      <c r="E135" s="29">
        <f>E12+E19+E26+E33+E40+E47+E54+E61+E68+E75+E82+E89+E96+E103+E110+E117+E124</f>
        <v>1000000</v>
      </c>
      <c r="F135" s="29">
        <f>F12+F19+F26+F33+F40+F47+F54+F61+F68+F75+F82+F89+F96+F103+F110+F117+F124</f>
        <v>22045000</v>
      </c>
      <c r="G135" s="29">
        <f>G12+G19+G26+G33+G40+G47+G54+G61+G68+G75+G82+G89+G96+G103+G110+G117+G124</f>
        <v>64883000</v>
      </c>
      <c r="H135" s="29">
        <f>H12+H19+H26+H33+H40+H47+H54+H61+H68+H75+H82+H89+H96+H103+H110+H117+H124</f>
        <v>-1.3387762010097504E-9</v>
      </c>
      <c r="I135" s="29">
        <f>I12+I19+I26+I33+I40+I47+I54+I61+I68+I75+I82+I89+I96+I103+I110+I117+I124</f>
        <v>-1.0710209628894685E-10</v>
      </c>
      <c r="J135" s="29">
        <f>J12+J19+J26+J33+J40+J47+J54+J61+J68+J75+J82+J89+J96+J103+J110+J117+J124</f>
        <v>0</v>
      </c>
      <c r="K135" s="29">
        <f>K12+K19+K26+K33+K40+K47+K54+K61+K68+K75+K82+K89+K96+K103+K110+K117+K124</f>
        <v>-1.4458782972986972E-9</v>
      </c>
      <c r="L135" s="29">
        <f>L12+L19+L26+L33+L40+L47+L54+L61+L68+L75+L82+L89+L96+L103+L110+L117+L124</f>
        <v>0</v>
      </c>
      <c r="M135" s="29">
        <f>M12+M19+M26+M33+M40+M47+M54+M61+M68+M75+M82+M89+M96+M103+M110+M117+M124</f>
        <v>0</v>
      </c>
      <c r="N135" s="29">
        <f>N12+N19+N26+N33+N40+N47+N54+N61+N68+N75+N82+N89+N96+N103+N110+N117+N124</f>
        <v>0</v>
      </c>
      <c r="O135" s="29">
        <f>O12+O19+O26+O33+O40+O47+O54+O61+O68+O75+O82+O89+O96+O103+O110+O117+O124</f>
        <v>0</v>
      </c>
      <c r="P135" s="29">
        <f>P12+P19+P26+P33+P40+P47+P54+P61+P68+P75+P82+P89+P96+P103+P110+P117+P124</f>
        <v>41715632.799999997</v>
      </c>
      <c r="Q135" s="29">
        <f>Q12+Q19+Q26+Q33+Q40+Q47+Q54+Q61+Q68+Q75+Q82+Q89+Q96+Q103+Q110+Q117+Q124</f>
        <v>999999.9800000001</v>
      </c>
      <c r="R135" s="29">
        <f>R12+R19+R26+R33+R40+R47+R54+R61+R68+R75+R82+R89+R96+R103+R110+R117+R124</f>
        <v>21502583.460000001</v>
      </c>
      <c r="S135" s="29">
        <f>S12+S19+S26+S33+S40+S47+S54+S61+S68+S75+S82+S89+S96+S103+S110+S117+S124</f>
        <v>64218216.239999995</v>
      </c>
      <c r="T135" s="29">
        <f>T12+T19+T26+T33+T40+T47+T54+T61+T68+T75+T82+T89+T96+T103+T110+T117+T124</f>
        <v>122367.20000000065</v>
      </c>
      <c r="U135" s="29">
        <f>U12+U19+U26+U33+U40+U47+U54+U61+U68+U75+U82+U89+U96+U103+U110+U117+U124</f>
        <v>2.0000000018626451E-2</v>
      </c>
      <c r="V135" s="29">
        <f>V12+V19+V26+V33+V40+V47+V54+V61+V68+V75+V82+V89+V96+V103+V110+V117+V124</f>
        <v>542416.54000000062</v>
      </c>
      <c r="W135" s="28">
        <f>W12+W19+W26+W33+W40+W47+W54+W61+W68+W75+W82+W89+W96+W103+W110+W117+W124</f>
        <v>664783.76000000129</v>
      </c>
    </row>
    <row r="136" spans="1:26" ht="58.5" customHeight="1">
      <c r="A136" s="21"/>
      <c r="B136" s="31">
        <v>4000</v>
      </c>
      <c r="C136" s="30" t="s">
        <v>3</v>
      </c>
      <c r="D136" s="29">
        <f>D13+D20+D27+D34+D41+D48+D55+D62+D69+D76+D83+D90+D97+D104+D111+D118+D125</f>
        <v>3295155.44</v>
      </c>
      <c r="E136" s="29">
        <f>E13+E20+E27+E34+E41+E48+E55+E62+E69+E76+E83+E90+E97+E104+E111+E118+E125</f>
        <v>0</v>
      </c>
      <c r="F136" s="29">
        <f>F13+F20+F27+F34+F41+F48+F55+F62+F69+F76+F83+F90+F97+F104+F111+F118+F125</f>
        <v>0</v>
      </c>
      <c r="G136" s="29">
        <f>G13+G20+G27+G34+G41+G48+G55+G62+G69+G76+G83+G90+G97+G104+G111+G118+G125</f>
        <v>3295155.44</v>
      </c>
      <c r="H136" s="29">
        <f>H13+H20+H27+H34+H41+H48+H55+H62+H69+H76+H83+H90+H97+H104+H111+H118+H125</f>
        <v>0</v>
      </c>
      <c r="I136" s="29">
        <f>I13+I20+I27+I34+I41+I48+I55+I62+I69+I76+I83+I90+I97+I104+I111+I118+I125</f>
        <v>0</v>
      </c>
      <c r="J136" s="29">
        <f>J13+J20+J27+J34+J41+J48+J55+J62+J69+J76+J83+J90+J97+J104+J111+J118+J125</f>
        <v>0</v>
      </c>
      <c r="K136" s="29">
        <f>K13+K20+K27+K34+K41+K48+K55+K62+K69+K76+K83+K90+K97+K104+K111+K118+K125</f>
        <v>0</v>
      </c>
      <c r="L136" s="29">
        <f>L13+L20+L27+L34+L41+L48+L55+L62+L69+L76+L83+L90+L97+L104+L111+L118+L125</f>
        <v>0</v>
      </c>
      <c r="M136" s="29">
        <f>M13+M20+M27+M34+M41+M48+M55+M62+M69+M76+M83+M90+M97+M104+M111+M118+M125</f>
        <v>0</v>
      </c>
      <c r="N136" s="29">
        <f>N13+N20+N27+N34+N41+N48+N55+N62+N69+N76+N83+N90+N97+N104+N111+N118+N125</f>
        <v>0</v>
      </c>
      <c r="O136" s="29">
        <f>O13+O20+O27+O34+O41+O48+O55+O62+O69+O76+O83+O90+O97+O104+O111+O118+O125</f>
        <v>0</v>
      </c>
      <c r="P136" s="29">
        <f>P13+P20+P27+P34+P41+P48+P55+P62+P69+P76+P83+P90+P97+P104+P111+P118+P125</f>
        <v>3295155.44</v>
      </c>
      <c r="Q136" s="29">
        <f>Q13+Q20+Q27+Q34+Q41+Q48+Q55+Q62+Q69+Q76+Q83+Q90+Q97+Q104+Q111+Q118+Q125</f>
        <v>0</v>
      </c>
      <c r="R136" s="29">
        <f>R13+R20+R27+R34+R41+R48+R55+R62+R69+R76+R83+R90+R97+R104+R111+R118+R125</f>
        <v>0</v>
      </c>
      <c r="S136" s="29">
        <f>S13+S20+S27+S34+S41+S48+S55+S62+S69+S76+S83+S90+S97+S104+S111+S118+S125</f>
        <v>3295155.44</v>
      </c>
      <c r="T136" s="29">
        <f>T13+T20+T27+T34+T41+T48+T55+T62+T69+T76+T83+T90+T97+T104+T111+T118+T125</f>
        <v>0</v>
      </c>
      <c r="U136" s="29">
        <f>U13+U20+U27+U34+U41+U48+U55+U62+U69+U76+U83+U90+U97+U104+U111+U118+U125</f>
        <v>0</v>
      </c>
      <c r="V136" s="29">
        <f>V13+V20+V27+V34+V41+V48+V55+V62+V69+V76+V83+V90+V97+V104+V111+V118+V125</f>
        <v>0</v>
      </c>
      <c r="W136" s="28">
        <f>W13+W20+W27+W34+W41+W48+W55+W62+W69+W76+W83+W90+W97+W104+W111+W118+W125</f>
        <v>0</v>
      </c>
    </row>
    <row r="137" spans="1:26" ht="58.5" customHeight="1">
      <c r="A137" s="21"/>
      <c r="B137" s="31">
        <v>5000</v>
      </c>
      <c r="C137" s="30" t="s">
        <v>2</v>
      </c>
      <c r="D137" s="29">
        <f>D14+D21+D28+D35+D42+D49+D56+D63+D70+D77+D84+D91+D98+D105+D112+D119+D126</f>
        <v>31931369.850000001</v>
      </c>
      <c r="E137" s="29">
        <f>E14+E21+E28+E35+E42+E49+E56+E63+E70+E77+E84+E91+E98+E105+E112+E119+E126</f>
        <v>0</v>
      </c>
      <c r="F137" s="29">
        <f>F14+F21+F28+F35+F42+F49+F56+F63+F70+F77+F84+F91+F98+F105+F112+F119+F126</f>
        <v>600000</v>
      </c>
      <c r="G137" s="29">
        <f>G14+G21+G28+G35+G42+G49+G56+G63+G70+G77+G84+G91+G98+G105+G112+G119+G126</f>
        <v>32531369.850000001</v>
      </c>
      <c r="H137" s="29">
        <f>H14+H21+H28+H35+H42+H49+H56+H63+H70+H77+H84+H91+H98+H105+H112+H119+H126</f>
        <v>5.9808359133273203E-10</v>
      </c>
      <c r="I137" s="29">
        <f>I14+I21+I28+I35+I42+I49+I56+I63+I70+I77+I84+I91+I98+I105+I112+I119+I126</f>
        <v>0</v>
      </c>
      <c r="J137" s="29">
        <f>J14+J21+J28+J35+J42+J49+J56+J63+J70+J77+J84+J91+J98+J105+J112+J119+J126</f>
        <v>0</v>
      </c>
      <c r="K137" s="29">
        <f>K14+K21+K28+K35+K42+K49+K56+K63+K70+K77+K84+K91+K98+K105+K112+K119+K126</f>
        <v>5.9808359133273203E-10</v>
      </c>
      <c r="L137" s="29">
        <f>L14+L21+L28+L35+L42+L49+L56+L63+L70+L77+L84+L91+L98+L105+L112+L119+L126</f>
        <v>0</v>
      </c>
      <c r="M137" s="29">
        <f>M14+M21+M28+M35+M42+M49+M56+M63+M70+M77+M84+M91+M98+M105+M112+M119+M126</f>
        <v>0</v>
      </c>
      <c r="N137" s="29">
        <f>N14+N21+N28+N35+N42+N49+N56+N63+N70+N77+N84+N91+N98+N105+N112+N119+N126</f>
        <v>0</v>
      </c>
      <c r="O137" s="29">
        <f>O14+O21+O28+O35+O42+O49+O56+O63+O70+O77+O84+O91+O98+O105+O112+O119+O126</f>
        <v>0</v>
      </c>
      <c r="P137" s="29">
        <f>P14+P21+P28+P35+P42+P49+P56+P63+P70+P77+P84+P91+P98+P105+P112+P119+P126</f>
        <v>31896650.149999999</v>
      </c>
      <c r="Q137" s="29">
        <f>Q14+Q21+Q28+Q35+Q42+Q49+Q56+Q63+Q70+Q77+Q84+Q91+Q98+Q105+Q112+Q119+Q126</f>
        <v>0</v>
      </c>
      <c r="R137" s="29">
        <f>R14+R21+R28+R35+R42+R49+R56+R63+R70+R77+R84+R91+R98+R105+R112+R119+R126</f>
        <v>598215</v>
      </c>
      <c r="S137" s="29">
        <f>S14+S21+S28+S35+S42+S49+S56+S63+S70+S77+S84+S91+S98+S105+S112+S119+S126</f>
        <v>32494865.149999999</v>
      </c>
      <c r="T137" s="29">
        <f>T14+T21+T28+T35+T42+T49+T56+T63+T70+T77+T84+T91+T98+T105+T112+T119+T126</f>
        <v>34719.699999999953</v>
      </c>
      <c r="U137" s="29">
        <f>U14+U21+U28+U35+U42+U49+U56+U63+U70+U77+U84+U91+U98+U105+U112+U119+U126</f>
        <v>0</v>
      </c>
      <c r="V137" s="29">
        <f>V14+V21+V28+V35+V42+V49+V56+V63+V70+V77+V84+V91+V98+V105+V112+V119+V126</f>
        <v>1785</v>
      </c>
      <c r="W137" s="28">
        <f>W14+W21+W28+W35+W42+W49+W56+W63+W70+W77+W84+W91+W98+W105+W112+W119+W126</f>
        <v>36504.699999999953</v>
      </c>
    </row>
    <row r="138" spans="1:26" ht="58.5" customHeight="1" thickBot="1">
      <c r="A138" s="21"/>
      <c r="B138" s="27">
        <v>6000</v>
      </c>
      <c r="C138" s="26" t="s">
        <v>1</v>
      </c>
      <c r="D138" s="25">
        <f>D15+D22+D29+D36+D43+D50+D57+D64+D71+D78+D85+D92+D99+D106+D113+D120+D127</f>
        <v>20349844.560000002</v>
      </c>
      <c r="E138" s="25">
        <f>E15+E22+E29+E36+E43+E50+E57+E64+E71+E78+E85+E92+E99+E106+E113+E120+E127</f>
        <v>0</v>
      </c>
      <c r="F138" s="25">
        <f>F15+F22+F29+F36+F43+F50+F57+F64+F71+F78+F85+F92+F99+F106+F113+F120+F127</f>
        <v>0</v>
      </c>
      <c r="G138" s="25">
        <f>D138+F138</f>
        <v>20349844.560000002</v>
      </c>
      <c r="H138" s="25">
        <f>H15+H22+H29+H36+H43+H50+H57+H64+H71+H78+H85+H92+H99+H106+H113+H120+H127</f>
        <v>-1.6007106751203537E-10</v>
      </c>
      <c r="I138" s="25">
        <f>I15+I22+I29+I36+I43+I50+I57+I64+I71+I78+I85+I92+I99+I106+I113+I120+I127</f>
        <v>0</v>
      </c>
      <c r="J138" s="25">
        <f>J15+J22+J29+J36+J43+J50+J57+J64+J71+J78+J85+J92+J99+J106+J113+J120+J127</f>
        <v>0</v>
      </c>
      <c r="K138" s="25">
        <f>K15+K22+K29+K36+K43+K50+K57+K64+K71+K78+K85+K92+K99+K106+K113+K120+K127</f>
        <v>-1.6007106751203537E-10</v>
      </c>
      <c r="L138" s="25">
        <f>L15+L22+L29+L36+L43+L50+L57+L64+L71+L78+L85+L92+L99+L106+L113+L120+L127</f>
        <v>0</v>
      </c>
      <c r="M138" s="25">
        <f>M15+M22+M29+M36+M43+M50+M57+M64+M71+M78+M85+M92+M99+M106+M113+M120+M127</f>
        <v>0</v>
      </c>
      <c r="N138" s="25">
        <f>N15+N22+N29+N36+N43+N50+N57+N64+N71+N78+N85+N92+N99+N106+N113+N120+N127</f>
        <v>0</v>
      </c>
      <c r="O138" s="25">
        <f>O15+O22+O29+O36+O43+O50+O57+O64+O71+O78+O85+O92+O99+O106+O113+O120+O127</f>
        <v>0</v>
      </c>
      <c r="P138" s="25">
        <f>P15+P22+P29+P36+P43+P50+P57+P64+P71+P78+P85+P92+P99+P106+P113+P120+P127</f>
        <v>20349844.560000002</v>
      </c>
      <c r="Q138" s="25">
        <f>Q15+Q22+Q29+Q36+Q43+Q50+Q57+Q64+Q71+Q78+Q85+Q92+Q99+Q106+Q113+Q120+Q127</f>
        <v>0</v>
      </c>
      <c r="R138" s="25">
        <f>R15+R22+R29+R36+R43+R50+R57+R64+R71+R78+R85+R92+R99+R106+R113+R120+R127</f>
        <v>0</v>
      </c>
      <c r="S138" s="25">
        <f>S15+S22+S29+S36+S43+S50+S57+S64+S71+S78+S85+S92+S99+S106+S113+S120+S127</f>
        <v>20349844.560000002</v>
      </c>
      <c r="T138" s="25">
        <f>T15+T22+T29+T36+T43+T50+T57+T64+T71+T78+T85+T92+T99+T106+T113+T120+T127</f>
        <v>0</v>
      </c>
      <c r="U138" s="25">
        <f>U15+U22+U29+U36+U43+U50+U57+U64+U71+U78+U85+U92+U99+U106+U113+U120+U127</f>
        <v>0</v>
      </c>
      <c r="V138" s="25">
        <f>V15+V22+V29+V36+V43+V50+V57+V64+V71+V78+V85+V92+V99+V106+V113+V120+V127</f>
        <v>0</v>
      </c>
      <c r="W138" s="24">
        <f>W15+W22+W29+W36+W43+W50+W57+W64+W71+W78+W85+W92+W99+W106+W113+W120+W127</f>
        <v>0</v>
      </c>
    </row>
    <row r="139" spans="1:26" ht="58.5" customHeight="1" thickBot="1">
      <c r="A139" s="21"/>
      <c r="B139" s="21"/>
      <c r="C139" s="23" t="s">
        <v>0</v>
      </c>
      <c r="D139" s="22">
        <f>SUM(D133:D138)</f>
        <v>119508985.84999999</v>
      </c>
      <c r="E139" s="22">
        <f>SUM(E133:E138)</f>
        <v>9851904</v>
      </c>
      <c r="F139" s="22">
        <f>SUM(F133:F138)</f>
        <v>37129401</v>
      </c>
      <c r="G139" s="22">
        <f>SUM(G133:G138)</f>
        <v>166490290.84999999</v>
      </c>
      <c r="H139" s="22">
        <f>SUM(H133:H138)</f>
        <v>-1.1242720001497508E-9</v>
      </c>
      <c r="I139" s="22">
        <f>SUM(I133:I138)</f>
        <v>-1.0710209628894685E-10</v>
      </c>
      <c r="J139" s="22">
        <f>SUM(J133:J138)</f>
        <v>0</v>
      </c>
      <c r="K139" s="22">
        <f>SUM(K133:K138)</f>
        <v>-1.2313740964386977E-9</v>
      </c>
      <c r="L139" s="22">
        <f>SUM(L133:L138)</f>
        <v>0</v>
      </c>
      <c r="M139" s="22">
        <f>SUM(M133:M138)</f>
        <v>0</v>
      </c>
      <c r="N139" s="22">
        <f>SUM(N133:N138)</f>
        <v>0</v>
      </c>
      <c r="O139" s="22">
        <f>SUM(O133:O138)</f>
        <v>0</v>
      </c>
      <c r="P139" s="22">
        <f>SUM(P133:P138)</f>
        <v>119508985.87</v>
      </c>
      <c r="Q139" s="22">
        <f>SUM(Q133:Q138)</f>
        <v>9851903.9800000004</v>
      </c>
      <c r="R139" s="22">
        <f>SUM(R133:R138)</f>
        <v>35995631.420000002</v>
      </c>
      <c r="S139" s="22">
        <f>SUM(S133:S138)</f>
        <v>165356521.27000001</v>
      </c>
      <c r="T139" s="22">
        <f>SUM(T133:T138)</f>
        <v>-1.9999999785795808E-2</v>
      </c>
      <c r="U139" s="22">
        <f>SUM(U133:U138)</f>
        <v>2.0000000018626451E-2</v>
      </c>
      <c r="V139" s="22">
        <f>SUM(V133:V138)</f>
        <v>1133769.5800000003</v>
      </c>
      <c r="W139" s="22">
        <f>SUM(W133:W138)</f>
        <v>1133769.5800000005</v>
      </c>
    </row>
    <row r="140" spans="1:26" ht="57.9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6" ht="57.95" customHeight="1">
      <c r="A141" s="21"/>
      <c r="B141" s="21"/>
      <c r="C141" s="21"/>
      <c r="D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6" ht="57.95" customHeight="1">
      <c r="E142" s="17"/>
      <c r="F142" s="20"/>
      <c r="G142" s="20"/>
      <c r="H142" s="20"/>
      <c r="I142" s="19"/>
      <c r="Q142" s="12"/>
      <c r="R142" s="18"/>
      <c r="S142" s="18"/>
      <c r="T142" s="18"/>
    </row>
    <row r="143" spans="1:26" ht="57.95" customHeight="1">
      <c r="E143" s="17"/>
      <c r="F143" s="16"/>
      <c r="G143" s="15"/>
      <c r="H143" s="15"/>
      <c r="I143" s="14"/>
      <c r="Q143" s="12"/>
      <c r="R143" s="13"/>
      <c r="S143" s="12"/>
      <c r="T143" s="12"/>
    </row>
    <row r="144" spans="1:26" ht="57.95" customHeight="1">
      <c r="E144" s="17"/>
      <c r="F144" s="16"/>
      <c r="G144" s="15"/>
      <c r="H144" s="15"/>
      <c r="I144" s="14"/>
      <c r="Q144" s="12"/>
      <c r="R144" s="13"/>
      <c r="S144" s="12"/>
      <c r="T144" s="12"/>
    </row>
    <row r="145" spans="5:20" ht="57.95" customHeight="1">
      <c r="E145" s="7"/>
      <c r="F145" s="11"/>
      <c r="G145" s="11"/>
      <c r="H145" s="11"/>
      <c r="I145" s="10"/>
      <c r="Q145" s="4"/>
      <c r="R145" s="3"/>
      <c r="S145" s="3"/>
      <c r="T145" s="3"/>
    </row>
    <row r="146" spans="5:20" ht="50.1" customHeight="1">
      <c r="E146" s="7"/>
      <c r="F146" s="9"/>
      <c r="G146" s="9"/>
      <c r="H146" s="9"/>
      <c r="I146" s="8"/>
      <c r="Q146" s="4"/>
      <c r="R146" s="3"/>
      <c r="S146" s="3"/>
      <c r="T146" s="3"/>
    </row>
    <row r="147" spans="5:20" ht="50.1" customHeight="1">
      <c r="E147" s="7"/>
      <c r="F147" s="6"/>
      <c r="G147" s="6"/>
      <c r="H147" s="6"/>
      <c r="I147" s="5"/>
      <c r="Q147" s="4"/>
      <c r="R147" s="3"/>
      <c r="S147" s="3"/>
      <c r="T147" s="3"/>
    </row>
    <row r="148" spans="5:20">
      <c r="Q148" s="2"/>
      <c r="R148" s="2"/>
      <c r="S148" s="2"/>
      <c r="T148" s="2"/>
    </row>
    <row r="149" spans="5:20">
      <c r="Q149" s="2"/>
      <c r="R149" s="2"/>
      <c r="S149" s="2"/>
      <c r="T149" s="2"/>
    </row>
    <row r="150" spans="5:20">
      <c r="Q150" s="2"/>
      <c r="R150" s="2"/>
      <c r="S150" s="2"/>
      <c r="T150" s="2"/>
    </row>
  </sheetData>
  <mergeCells count="42">
    <mergeCell ref="L131:O131"/>
    <mergeCell ref="F147:H147"/>
    <mergeCell ref="R147:T147"/>
    <mergeCell ref="T131:W131"/>
    <mergeCell ref="F142:H142"/>
    <mergeCell ref="R142:T142"/>
    <mergeCell ref="R145:T145"/>
    <mergeCell ref="F146:H146"/>
    <mergeCell ref="R146:T146"/>
    <mergeCell ref="P131:S131"/>
    <mergeCell ref="A93:A99"/>
    <mergeCell ref="A100:A106"/>
    <mergeCell ref="A114:A120"/>
    <mergeCell ref="A121:A127"/>
    <mergeCell ref="D131:G131"/>
    <mergeCell ref="H131:K131"/>
    <mergeCell ref="A107:A113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H7:K7"/>
    <mergeCell ref="L7:O7"/>
    <mergeCell ref="P7:S7"/>
    <mergeCell ref="T7:W7"/>
    <mergeCell ref="A9:A15"/>
    <mergeCell ref="A16:A22"/>
    <mergeCell ref="A23:A29"/>
    <mergeCell ref="C1:V1"/>
    <mergeCell ref="C2:V2"/>
    <mergeCell ref="C3:V3"/>
    <mergeCell ref="C4:V4"/>
    <mergeCell ref="A6:A8"/>
    <mergeCell ref="B6:B8"/>
    <mergeCell ref="C6:C8"/>
    <mergeCell ref="D6:W6"/>
    <mergeCell ref="D7:G7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GENERAL 2014</vt:lpstr>
      <vt:lpstr>'FORMATO GENERAL 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2018-04-26T20:29:11Z</cp:lastPrinted>
  <dcterms:created xsi:type="dcterms:W3CDTF">2018-04-26T20:28:58Z</dcterms:created>
  <dcterms:modified xsi:type="dcterms:W3CDTF">2018-04-26T20:29:22Z</dcterms:modified>
</cp:coreProperties>
</file>