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28515" windowHeight="1452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Hoja1!$1:$13</definedName>
  </definedNames>
  <calcPr calcId="144525"/>
</workbook>
</file>

<file path=xl/calcChain.xml><?xml version="1.0" encoding="utf-8"?>
<calcChain xmlns="http://schemas.openxmlformats.org/spreadsheetml/2006/main">
  <c r="D88" i="1" l="1"/>
  <c r="H83" i="1" l="1"/>
  <c r="H51" i="1"/>
  <c r="I51" i="1"/>
  <c r="G51" i="1"/>
  <c r="F51" i="1"/>
  <c r="D51" i="1"/>
  <c r="I87" i="1"/>
  <c r="I86" i="1"/>
  <c r="I85" i="1"/>
  <c r="G83" i="1"/>
  <c r="F83" i="1"/>
  <c r="E83" i="1"/>
  <c r="D83" i="1"/>
  <c r="D72" i="1" l="1"/>
  <c r="I81" i="1" l="1"/>
  <c r="I76" i="1"/>
  <c r="I75" i="1"/>
  <c r="F81" i="1"/>
  <c r="I80" i="1"/>
  <c r="F79" i="1"/>
  <c r="F78" i="1"/>
  <c r="F77" i="1"/>
  <c r="I77" i="1" s="1"/>
  <c r="F76" i="1"/>
  <c r="F75" i="1"/>
  <c r="F74" i="1"/>
  <c r="F73" i="1"/>
  <c r="I73" i="1" s="1"/>
  <c r="G72" i="1"/>
  <c r="E72" i="1"/>
  <c r="I70" i="1"/>
  <c r="I67" i="1"/>
  <c r="I65" i="1"/>
  <c r="I64" i="1"/>
  <c r="F70" i="1"/>
  <c r="F69" i="1"/>
  <c r="F66" i="1"/>
  <c r="F65" i="1"/>
  <c r="F64" i="1"/>
  <c r="H63" i="1"/>
  <c r="E63" i="1"/>
  <c r="D63" i="1"/>
  <c r="I61" i="1"/>
  <c r="I59" i="1"/>
  <c r="I58" i="1"/>
  <c r="I57" i="1"/>
  <c r="I56" i="1"/>
  <c r="I55" i="1"/>
  <c r="I54" i="1"/>
  <c r="I78" i="1" l="1"/>
  <c r="F72" i="1"/>
  <c r="I53" i="1" l="1"/>
  <c r="H53" i="1"/>
  <c r="D53" i="1"/>
  <c r="E26" i="1" l="1"/>
  <c r="D26" i="1"/>
  <c r="I49" i="1"/>
  <c r="I48" i="1"/>
  <c r="I47" i="1"/>
  <c r="F49" i="1"/>
  <c r="F48" i="1"/>
  <c r="F47" i="1"/>
  <c r="F46" i="1"/>
  <c r="I46" i="1" s="1"/>
  <c r="I45" i="1" s="1"/>
  <c r="F44" i="1"/>
  <c r="I44" i="1" s="1"/>
  <c r="H45" i="1"/>
  <c r="G45" i="1"/>
  <c r="G15" i="1" s="1"/>
  <c r="F45" i="1"/>
  <c r="E45" i="1"/>
  <c r="D45" i="1"/>
  <c r="I38" i="1"/>
  <c r="I43" i="1"/>
  <c r="F42" i="1"/>
  <c r="I42" i="1" s="1"/>
  <c r="F41" i="1"/>
  <c r="F40" i="1"/>
  <c r="I40" i="1" s="1"/>
  <c r="F39" i="1"/>
  <c r="I39" i="1" s="1"/>
  <c r="F38" i="1"/>
  <c r="F37" i="1"/>
  <c r="I37" i="1" s="1"/>
  <c r="F36" i="1"/>
  <c r="I36" i="1" s="1"/>
  <c r="H35" i="1"/>
  <c r="E35" i="1"/>
  <c r="D35" i="1"/>
  <c r="I33" i="1"/>
  <c r="F33" i="1"/>
  <c r="F32" i="1"/>
  <c r="I32" i="1" s="1"/>
  <c r="F31" i="1"/>
  <c r="I31" i="1" s="1"/>
  <c r="F30" i="1"/>
  <c r="F27" i="1"/>
  <c r="I27" i="1" s="1"/>
  <c r="I22" i="1"/>
  <c r="I20" i="1"/>
  <c r="I18" i="1"/>
  <c r="F24" i="1"/>
  <c r="I24" i="1" s="1"/>
  <c r="F23" i="1"/>
  <c r="F22" i="1"/>
  <c r="F21" i="1"/>
  <c r="F20" i="1"/>
  <c r="F19" i="1"/>
  <c r="F18" i="1"/>
  <c r="F17" i="1"/>
  <c r="I17" i="1" s="1"/>
  <c r="H16" i="1"/>
  <c r="D16" i="1"/>
  <c r="E15" i="1" l="1"/>
  <c r="E88" i="1" s="1"/>
  <c r="H15" i="1"/>
  <c r="H88" i="1" s="1"/>
  <c r="I26" i="1"/>
  <c r="D15" i="1"/>
  <c r="F35" i="1"/>
  <c r="F15" i="1" s="1"/>
  <c r="F88" i="1" s="1"/>
  <c r="I16" i="1"/>
  <c r="G88" i="1"/>
  <c r="I15" i="1" l="1"/>
  <c r="I88" i="1" s="1"/>
</calcChain>
</file>

<file path=xl/sharedStrings.xml><?xml version="1.0" encoding="utf-8"?>
<sst xmlns="http://schemas.openxmlformats.org/spreadsheetml/2006/main" count="136" uniqueCount="76">
  <si>
    <t>GOBIERNO ESTATAL CONSOLIDADO</t>
  </si>
  <si>
    <t>Estado Analítico del Ejercicio del Presupuesto de Egresos Detallado - LDF</t>
  </si>
  <si>
    <t>(Clasificación Finalidad y Función)</t>
  </si>
  <si>
    <t>(PESOS)</t>
  </si>
  <si>
    <t>Modificado</t>
  </si>
  <si>
    <t>Devengado</t>
  </si>
  <si>
    <t>C  o  n  c  e  p  t  o</t>
  </si>
  <si>
    <t>Ampliaciones / Reducciones</t>
  </si>
  <si>
    <t>Aprobado (d)</t>
  </si>
  <si>
    <t>Pagado</t>
  </si>
  <si>
    <t>Subejercicio  ( e )</t>
  </si>
  <si>
    <t>Egresos</t>
  </si>
  <si>
    <t>I. Gasto No Etiquetado (I=A+B+C+D)</t>
  </si>
  <si>
    <t>A.Gobierno (A=a1+a2+a3+a4+a5+a6+a7+a8)</t>
  </si>
  <si>
    <t>a1)</t>
  </si>
  <si>
    <t>a2)</t>
  </si>
  <si>
    <t>a3)</t>
  </si>
  <si>
    <t>a4)</t>
  </si>
  <si>
    <t>a5)</t>
  </si>
  <si>
    <t>a6)</t>
  </si>
  <si>
    <t>a7)</t>
  </si>
  <si>
    <t>a8)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</si>
  <si>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</si>
  <si>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</si>
  <si>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</si>
  <si>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</si>
  <si>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</si>
  <si>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</si>
  <si>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</si>
  <si>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</si>
  <si>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B. Desarrollo Social (B=b1+b2+b3+b4+b5+b6+b7)</t>
  </si>
  <si>
    <t>b1)</t>
  </si>
  <si>
    <t>b2)</t>
  </si>
  <si>
    <t>b3)</t>
  </si>
  <si>
    <t>b4)</t>
  </si>
  <si>
    <t>b5)</t>
  </si>
  <si>
    <t>b6)</t>
  </si>
  <si>
    <t>b7)</t>
  </si>
  <si>
    <t>Protección Ambiental</t>
  </si>
  <si>
    <t>Vivienda y Servicios a la Comunidad</t>
  </si>
  <si>
    <t>Salud</t>
  </si>
  <si>
    <t>Recreación Cultura y Otras Manifestaciones Sociales</t>
  </si>
  <si>
    <t>Educación</t>
  </si>
  <si>
    <t>Protección Social</t>
  </si>
  <si>
    <t>Otros Asuntos Sociales</t>
  </si>
  <si>
    <t>C. Desarrollo Económico (C=c1+c2+c3+c4+c5+c6+c7+c8+c9)</t>
  </si>
  <si>
    <t>c1)</t>
  </si>
  <si>
    <t>c2)</t>
  </si>
  <si>
    <t>c3)</t>
  </si>
  <si>
    <t>c4)</t>
  </si>
  <si>
    <t>c5)</t>
  </si>
  <si>
    <t>c6)</t>
  </si>
  <si>
    <t>c7)</t>
  </si>
  <si>
    <t>c8)</t>
  </si>
  <si>
    <t>c9)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</si>
  <si>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</si>
  <si>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</si>
  <si>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</si>
  <si>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</si>
  <si>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</si>
  <si>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</si>
  <si>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</si>
  <si>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</si>
  <si>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</si>
  <si>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D. Otras No Clasificadas en Funciones Anteriores (D=d1+d2+d3+d4)</t>
  </si>
  <si>
    <t>d1)</t>
  </si>
  <si>
    <t>d2)</t>
  </si>
  <si>
    <t>d3)</t>
  </si>
  <si>
    <t>d4)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</si>
  <si>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</si>
  <si>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</si>
  <si>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</si>
  <si>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Edeudos de Ejercicios Fiscales Anteriores</t>
  </si>
  <si>
    <t>II. Gasto Etiquetado (II=A+B+C+D)</t>
  </si>
  <si>
    <t>III. Total de Egresos (III = I +II)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</si>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</sst>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2" borderId="5" xfId="0" applyFont="1" applyFill="1" applyBorder="1" applyAlignment="1"/>
    <xf numFmtId="0" fontId="0" fillId="2" borderId="6" xfId="0" applyFont="1" applyFill="1" applyBorder="1"/>
    <xf numFmtId="0" fontId="0" fillId="0" borderId="0" xfId="0" applyFont="1" applyBorder="1"/>
    <xf numFmtId="1" fontId="3" fillId="2" borderId="11" xfId="0" applyNumberFormat="1" applyFont="1" applyFill="1" applyBorder="1"/>
    <xf numFmtId="1" fontId="3" fillId="2" borderId="0" xfId="0" applyNumberFormat="1" applyFont="1" applyFill="1" applyBorder="1"/>
    <xf numFmtId="49" fontId="3" fillId="2" borderId="11" xfId="0" applyNumberFormat="1" applyFont="1" applyFill="1" applyBorder="1"/>
    <xf numFmtId="3" fontId="3" fillId="2" borderId="11" xfId="0" applyNumberFormat="1" applyFont="1" applyFill="1" applyBorder="1"/>
    <xf numFmtId="3" fontId="3" fillId="2" borderId="0" xfId="0" applyNumberFormat="1" applyFont="1" applyFill="1" applyBorder="1"/>
    <xf numFmtId="3" fontId="3" fillId="2" borderId="6" xfId="0" applyNumberFormat="1" applyFont="1" applyFill="1" applyBorder="1"/>
    <xf numFmtId="49" fontId="3" fillId="2" borderId="6" xfId="0" applyNumberFormat="1" applyFont="1" applyFill="1" applyBorder="1" applyAlignment="1"/>
    <xf numFmtId="3" fontId="2" fillId="2" borderId="0" xfId="0" applyNumberFormat="1" applyFont="1" applyFill="1" applyBorder="1"/>
    <xf numFmtId="1" fontId="3" fillId="2" borderId="6" xfId="0" applyNumberFormat="1" applyFont="1" applyFill="1" applyBorder="1"/>
    <xf numFmtId="49" fontId="3" fillId="2" borderId="5" xfId="0" applyNumberFormat="1" applyFont="1" applyFill="1" applyBorder="1" applyAlignment="1">
      <alignment horizontal="left"/>
    </xf>
    <xf numFmtId="1" fontId="3" fillId="2" borderId="5" xfId="0" applyNumberFormat="1" applyFont="1" applyFill="1" applyBorder="1" applyAlignment="1"/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/>
    <xf numFmtId="1" fontId="4" fillId="2" borderId="5" xfId="0" applyNumberFormat="1" applyFont="1" applyFill="1" applyBorder="1" applyAlignment="1"/>
    <xf numFmtId="1" fontId="3" fillId="2" borderId="5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wrapText="1"/>
    </xf>
    <xf numFmtId="3" fontId="5" fillId="2" borderId="0" xfId="0" applyNumberFormat="1" applyFont="1" applyFill="1" applyBorder="1"/>
    <xf numFmtId="3" fontId="4" fillId="2" borderId="11" xfId="0" applyNumberFormat="1" applyFont="1" applyFill="1" applyBorder="1"/>
    <xf numFmtId="3" fontId="2" fillId="2" borderId="11" xfId="0" applyNumberFormat="1" applyFont="1" applyFill="1" applyBorder="1"/>
    <xf numFmtId="1" fontId="4" fillId="2" borderId="7" xfId="0" applyNumberFormat="1" applyFont="1" applyFill="1" applyBorder="1" applyAlignment="1"/>
    <xf numFmtId="3" fontId="4" fillId="2" borderId="12" xfId="1" applyNumberFormat="1" applyFont="1" applyFill="1" applyBorder="1"/>
    <xf numFmtId="1" fontId="3" fillId="2" borderId="5" xfId="0" applyNumberFormat="1" applyFont="1" applyFill="1" applyBorder="1" applyAlignment="1">
      <alignment horizontal="right" vertical="center"/>
    </xf>
    <xf numFmtId="1" fontId="3" fillId="2" borderId="5" xfId="0" applyNumberFormat="1" applyFont="1" applyFill="1" applyBorder="1" applyAlignment="1">
      <alignment horizontal="right" vertical="top"/>
    </xf>
    <xf numFmtId="3" fontId="6" fillId="2" borderId="11" xfId="0" applyNumberFormat="1" applyFont="1" applyFill="1" applyBorder="1"/>
    <xf numFmtId="3" fontId="5" fillId="2" borderId="11" xfId="0" applyNumberFormat="1" applyFont="1" applyFill="1" applyBorder="1"/>
    <xf numFmtId="49" fontId="4" fillId="3" borderId="10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left" wrapText="1"/>
    </xf>
    <xf numFmtId="1" fontId="4" fillId="2" borderId="6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3" fontId="4" fillId="0" borderId="11" xfId="0" applyNumberFormat="1" applyFont="1" applyFill="1" applyBorder="1"/>
    <xf numFmtId="0" fontId="0" fillId="0" borderId="0" xfId="0" applyFont="1" applyFill="1"/>
    <xf numFmtId="3" fontId="7" fillId="2" borderId="1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969819</xdr:colOff>
      <xdr:row>0</xdr:row>
      <xdr:rowOff>43295</xdr:rowOff>
    </xdr:from>
    <xdr:to>
      <xdr:col>8</xdr:col>
      <xdr:colOff>1031240</xdr:colOff>
      <xdr:row>5</xdr:row>
      <xdr:rowOff>186170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114" y="233795"/>
          <a:ext cx="331724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88"/>
  <sheetViews>
    <sheetView tabSelected="1" topLeftCell="B48" zoomScale="80" zoomScaleNormal="80" workbookViewId="0">
      <selection activeCell="I88" sqref="I88"/>
    </sheetView>
  </sheetViews>
  <sheetFormatPr baseColWidth="10" defaultRowHeight="15" x14ac:dyDescent="0.25"/>
  <cols>
    <col min="1" max="1" width="8.5703125" style="2" customWidth="1"/>
    <col min="2" max="2" width="6.42578125" style="1" customWidth="1"/>
    <col min="3" max="3" width="37.28515625" style="1" bestFit="1" customWidth="1"/>
    <col min="4" max="4" width="18.85546875" style="2" customWidth="1"/>
    <col min="5" max="5" width="15.140625" style="2" customWidth="1"/>
    <col min="6" max="6" width="16" style="2" customWidth="1"/>
    <col min="7" max="7" width="14.7109375" style="2" customWidth="1"/>
    <col min="8" max="8" width="18.140625" style="2" customWidth="1"/>
    <col min="9" max="9" width="16.5703125" style="2" customWidth="1"/>
    <col min="10" max="16384" width="11.42578125" style="2"/>
  </cols>
  <sheetData>
    <row r="6" spans="2:9" ht="15.75" thickBot="1" x14ac:dyDescent="0.3">
      <c r="D6" s="44"/>
      <c r="E6" s="44"/>
      <c r="F6" s="44"/>
      <c r="G6" s="44"/>
      <c r="H6" s="44"/>
    </row>
    <row r="7" spans="2:9" x14ac:dyDescent="0.25">
      <c r="B7" s="45" t="s">
        <v>0</v>
      </c>
      <c r="C7" s="46"/>
      <c r="D7" s="46"/>
      <c r="E7" s="46"/>
      <c r="F7" s="46"/>
      <c r="G7" s="46"/>
      <c r="H7" s="46"/>
      <c r="I7" s="47"/>
    </row>
    <row r="8" spans="2:9" x14ac:dyDescent="0.25">
      <c r="B8" s="48" t="s">
        <v>1</v>
      </c>
      <c r="C8" s="49"/>
      <c r="D8" s="49"/>
      <c r="E8" s="49"/>
      <c r="F8" s="49"/>
      <c r="G8" s="49"/>
      <c r="H8" s="49"/>
      <c r="I8" s="50"/>
    </row>
    <row r="9" spans="2:9" x14ac:dyDescent="0.25">
      <c r="B9" s="48" t="s">
        <v>2</v>
      </c>
      <c r="C9" s="49"/>
      <c r="D9" s="49"/>
      <c r="E9" s="49"/>
      <c r="F9" s="49"/>
      <c r="G9" s="49"/>
      <c r="H9" s="49"/>
      <c r="I9" s="50"/>
    </row>
    <row r="10" spans="2:9" x14ac:dyDescent="0.25">
      <c r="B10" s="48" t="s">
        <v>75</v>
      </c>
      <c r="C10" s="49"/>
      <c r="D10" s="49"/>
      <c r="E10" s="49"/>
      <c r="F10" s="49"/>
      <c r="G10" s="49"/>
      <c r="H10" s="49"/>
      <c r="I10" s="50"/>
    </row>
    <row r="11" spans="2:9" ht="15.75" thickBot="1" x14ac:dyDescent="0.3">
      <c r="B11" s="36" t="s">
        <v>3</v>
      </c>
      <c r="C11" s="37"/>
      <c r="D11" s="37"/>
      <c r="E11" s="37"/>
      <c r="F11" s="37"/>
      <c r="G11" s="37"/>
      <c r="H11" s="37"/>
      <c r="I11" s="38"/>
    </row>
    <row r="12" spans="2:9" ht="19.5" customHeight="1" thickBot="1" x14ac:dyDescent="0.3">
      <c r="B12" s="39" t="s">
        <v>6</v>
      </c>
      <c r="C12" s="41"/>
      <c r="D12" s="39" t="s">
        <v>11</v>
      </c>
      <c r="E12" s="40"/>
      <c r="F12" s="40"/>
      <c r="G12" s="40"/>
      <c r="H12" s="41"/>
      <c r="I12" s="34" t="s">
        <v>10</v>
      </c>
    </row>
    <row r="13" spans="2:9" ht="36.75" customHeight="1" thickBot="1" x14ac:dyDescent="0.3">
      <c r="B13" s="42"/>
      <c r="C13" s="43"/>
      <c r="D13" s="17" t="s">
        <v>8</v>
      </c>
      <c r="E13" s="17" t="s">
        <v>7</v>
      </c>
      <c r="F13" s="17" t="s">
        <v>4</v>
      </c>
      <c r="G13" s="18" t="s">
        <v>5</v>
      </c>
      <c r="H13" s="18" t="s">
        <v>9</v>
      </c>
      <c r="I13" s="35"/>
    </row>
    <row r="14" spans="2:9" x14ac:dyDescent="0.25">
      <c r="B14" s="3"/>
      <c r="C14" s="19"/>
      <c r="D14" s="6"/>
      <c r="E14" s="7"/>
      <c r="F14" s="8"/>
      <c r="G14" s="7"/>
      <c r="H14" s="6"/>
      <c r="I14" s="4"/>
    </row>
    <row r="15" spans="2:9" x14ac:dyDescent="0.25">
      <c r="B15" s="53" t="s">
        <v>12</v>
      </c>
      <c r="C15" s="54"/>
      <c r="D15" s="26">
        <f>+D16+D26+D35+D45</f>
        <v>15147266695</v>
      </c>
      <c r="E15" s="26">
        <f t="shared" ref="E15:I15" si="0">+E16+E26+E35+E45</f>
        <v>118456196</v>
      </c>
      <c r="F15" s="26">
        <f t="shared" si="0"/>
        <v>15265722891</v>
      </c>
      <c r="G15" s="26">
        <f t="shared" si="0"/>
        <v>3196107013</v>
      </c>
      <c r="H15" s="26">
        <f t="shared" si="0"/>
        <v>1681951543</v>
      </c>
      <c r="I15" s="26">
        <f t="shared" si="0"/>
        <v>12069615877</v>
      </c>
    </row>
    <row r="16" spans="2:9" x14ac:dyDescent="0.25">
      <c r="B16" s="22" t="s">
        <v>13</v>
      </c>
      <c r="C16" s="12"/>
      <c r="D16" s="26">
        <f>+D17+D18+D19+D20+D21+D22+D23+D24</f>
        <v>8039254465</v>
      </c>
      <c r="E16" s="32">
        <v>-101662577</v>
      </c>
      <c r="F16" s="26">
        <v>7937591887</v>
      </c>
      <c r="G16" s="26">
        <v>1818147994</v>
      </c>
      <c r="H16" s="26">
        <f t="shared" ref="H16:I16" si="1">+H17+H18+H19+H20+H21+H22+H23+H24</f>
        <v>890124455</v>
      </c>
      <c r="I16" s="26">
        <f t="shared" si="1"/>
        <v>6119443893</v>
      </c>
    </row>
    <row r="17" spans="2:9" x14ac:dyDescent="0.25">
      <c r="B17" s="23" t="s">
        <v>14</v>
      </c>
      <c r="C17" s="12" t="s">
        <v>22</v>
      </c>
      <c r="D17" s="9">
        <v>669597350</v>
      </c>
      <c r="E17" s="25">
        <v>153598650</v>
      </c>
      <c r="F17" s="9">
        <f>+D17+E17</f>
        <v>823196000</v>
      </c>
      <c r="G17" s="10">
        <v>137782775</v>
      </c>
      <c r="H17" s="9">
        <v>6379886</v>
      </c>
      <c r="I17" s="11">
        <f>+F17-G17</f>
        <v>685413225</v>
      </c>
    </row>
    <row r="18" spans="2:9" x14ac:dyDescent="0.25">
      <c r="B18" s="23" t="s">
        <v>15</v>
      </c>
      <c r="C18" s="12" t="s">
        <v>23</v>
      </c>
      <c r="D18" s="9">
        <v>2061393790</v>
      </c>
      <c r="E18" s="13">
        <v>-125924589</v>
      </c>
      <c r="F18" s="9">
        <f t="shared" ref="F18:F24" si="2">+D18+E18</f>
        <v>1935469201</v>
      </c>
      <c r="G18" s="10">
        <v>427422162</v>
      </c>
      <c r="H18" s="9">
        <v>200365703</v>
      </c>
      <c r="I18" s="11">
        <f t="shared" ref="I18:I24" si="3">+F18-G18</f>
        <v>1508047039</v>
      </c>
    </row>
    <row r="19" spans="2:9" x14ac:dyDescent="0.25">
      <c r="B19" s="23" t="s">
        <v>16</v>
      </c>
      <c r="C19" s="12" t="s">
        <v>24</v>
      </c>
      <c r="D19" s="9">
        <v>1698706029</v>
      </c>
      <c r="E19" s="25">
        <v>14041733</v>
      </c>
      <c r="F19" s="9">
        <f t="shared" si="2"/>
        <v>1712747762</v>
      </c>
      <c r="G19" s="10">
        <v>457372958</v>
      </c>
      <c r="H19" s="9">
        <v>213090883</v>
      </c>
      <c r="I19" s="11">
        <v>1255374803</v>
      </c>
    </row>
    <row r="20" spans="2:9" x14ac:dyDescent="0.25">
      <c r="B20" s="23" t="s">
        <v>17</v>
      </c>
      <c r="C20" s="12" t="s">
        <v>25</v>
      </c>
      <c r="D20" s="9">
        <v>0</v>
      </c>
      <c r="E20" s="25">
        <v>0</v>
      </c>
      <c r="F20" s="9">
        <f t="shared" si="2"/>
        <v>0</v>
      </c>
      <c r="G20" s="10"/>
      <c r="H20" s="9">
        <v>0</v>
      </c>
      <c r="I20" s="11">
        <f t="shared" si="3"/>
        <v>0</v>
      </c>
    </row>
    <row r="21" spans="2:9" x14ac:dyDescent="0.25">
      <c r="B21" s="23" t="s">
        <v>18</v>
      </c>
      <c r="C21" s="12" t="s">
        <v>26</v>
      </c>
      <c r="D21" s="9">
        <v>1201751812</v>
      </c>
      <c r="E21" s="10">
        <v>54625045</v>
      </c>
      <c r="F21" s="9">
        <f t="shared" si="2"/>
        <v>1256376857</v>
      </c>
      <c r="G21" s="10">
        <v>368026542</v>
      </c>
      <c r="H21" s="9">
        <v>295528840</v>
      </c>
      <c r="I21" s="11">
        <v>888350314</v>
      </c>
    </row>
    <row r="22" spans="2:9" x14ac:dyDescent="0.25">
      <c r="B22" s="23" t="s">
        <v>19</v>
      </c>
      <c r="C22" s="12" t="s">
        <v>27</v>
      </c>
      <c r="D22" s="9">
        <v>0</v>
      </c>
      <c r="E22" s="10">
        <v>0</v>
      </c>
      <c r="F22" s="9">
        <f t="shared" si="2"/>
        <v>0</v>
      </c>
      <c r="G22" s="10">
        <v>0</v>
      </c>
      <c r="H22" s="9">
        <v>0</v>
      </c>
      <c r="I22" s="11">
        <f t="shared" si="3"/>
        <v>0</v>
      </c>
    </row>
    <row r="23" spans="2:9" ht="30" x14ac:dyDescent="0.25">
      <c r="B23" s="31" t="s">
        <v>20</v>
      </c>
      <c r="C23" s="24" t="s">
        <v>28</v>
      </c>
      <c r="D23" s="9">
        <v>1100389978</v>
      </c>
      <c r="E23" s="10">
        <v>39033073</v>
      </c>
      <c r="F23" s="9">
        <f t="shared" si="2"/>
        <v>1139423051</v>
      </c>
      <c r="G23" s="10">
        <v>273951503</v>
      </c>
      <c r="H23" s="9">
        <v>110029524</v>
      </c>
      <c r="I23" s="11">
        <v>865471547</v>
      </c>
    </row>
    <row r="24" spans="2:9" x14ac:dyDescent="0.25">
      <c r="B24" s="23" t="s">
        <v>21</v>
      </c>
      <c r="C24" s="12" t="s">
        <v>29</v>
      </c>
      <c r="D24" s="9">
        <v>1307415506</v>
      </c>
      <c r="E24" s="13">
        <v>-237036488</v>
      </c>
      <c r="F24" s="9">
        <f t="shared" si="2"/>
        <v>1070379018</v>
      </c>
      <c r="G24" s="10">
        <v>153592053</v>
      </c>
      <c r="H24" s="9">
        <v>64729619</v>
      </c>
      <c r="I24" s="11">
        <f t="shared" si="3"/>
        <v>916786965</v>
      </c>
    </row>
    <row r="25" spans="2:9" x14ac:dyDescent="0.25">
      <c r="B25" s="16"/>
      <c r="C25" s="12"/>
      <c r="D25" s="9"/>
      <c r="E25" s="13"/>
      <c r="F25" s="9"/>
      <c r="G25" s="10"/>
      <c r="H25" s="9"/>
      <c r="I25" s="14"/>
    </row>
    <row r="26" spans="2:9" x14ac:dyDescent="0.25">
      <c r="B26" s="22" t="s">
        <v>30</v>
      </c>
      <c r="C26" s="12"/>
      <c r="D26" s="26">
        <f>+D27+D28+D29+D30+D31+D32+D33</f>
        <v>4655590196</v>
      </c>
      <c r="E26" s="26">
        <f t="shared" ref="E26:I26" si="4">+E27+E28+E29+E30+E31+E32+E33</f>
        <v>294018218</v>
      </c>
      <c r="F26" s="26">
        <v>4949608414</v>
      </c>
      <c r="G26" s="26">
        <v>847784597</v>
      </c>
      <c r="H26" s="26">
        <v>404232446</v>
      </c>
      <c r="I26" s="26">
        <f t="shared" si="4"/>
        <v>4101823817</v>
      </c>
    </row>
    <row r="27" spans="2:9" x14ac:dyDescent="0.25">
      <c r="B27" s="23" t="s">
        <v>31</v>
      </c>
      <c r="C27" s="12" t="s">
        <v>38</v>
      </c>
      <c r="D27" s="9">
        <v>21705357</v>
      </c>
      <c r="E27" s="10">
        <v>17309967</v>
      </c>
      <c r="F27" s="9">
        <f t="shared" ref="F27:F33" si="5">+D27+E27</f>
        <v>39015324</v>
      </c>
      <c r="G27" s="10">
        <v>2638501</v>
      </c>
      <c r="H27" s="9">
        <v>1152368</v>
      </c>
      <c r="I27" s="11">
        <f t="shared" ref="I27:I33" si="6">+F27-G27</f>
        <v>36376823</v>
      </c>
    </row>
    <row r="28" spans="2:9" x14ac:dyDescent="0.25">
      <c r="B28" s="23" t="s">
        <v>32</v>
      </c>
      <c r="C28" s="12" t="s">
        <v>39</v>
      </c>
      <c r="D28" s="9">
        <v>816720537</v>
      </c>
      <c r="E28" s="10">
        <v>29074080</v>
      </c>
      <c r="F28" s="9">
        <v>845794616</v>
      </c>
      <c r="G28" s="10">
        <v>184031608</v>
      </c>
      <c r="H28" s="9">
        <v>99092003</v>
      </c>
      <c r="I28" s="11">
        <v>661763009</v>
      </c>
    </row>
    <row r="29" spans="2:9" x14ac:dyDescent="0.25">
      <c r="B29" s="23" t="s">
        <v>33</v>
      </c>
      <c r="C29" s="12" t="s">
        <v>40</v>
      </c>
      <c r="D29" s="9">
        <v>26275485</v>
      </c>
      <c r="E29" s="10">
        <v>20659009</v>
      </c>
      <c r="F29" s="9">
        <v>46934493</v>
      </c>
      <c r="G29" s="10">
        <v>8040009</v>
      </c>
      <c r="H29" s="9">
        <v>819553</v>
      </c>
      <c r="I29" s="11">
        <v>38894485</v>
      </c>
    </row>
    <row r="30" spans="2:9" ht="30" x14ac:dyDescent="0.25">
      <c r="B30" s="31" t="s">
        <v>34</v>
      </c>
      <c r="C30" s="24" t="s">
        <v>41</v>
      </c>
      <c r="D30" s="9">
        <v>254810045</v>
      </c>
      <c r="E30" s="10">
        <v>27583651</v>
      </c>
      <c r="F30" s="9">
        <f t="shared" si="5"/>
        <v>282393696</v>
      </c>
      <c r="G30" s="10">
        <v>84221456</v>
      </c>
      <c r="H30" s="9">
        <v>35048595</v>
      </c>
      <c r="I30" s="11">
        <v>198172241</v>
      </c>
    </row>
    <row r="31" spans="2:9" x14ac:dyDescent="0.25">
      <c r="B31" s="23" t="s">
        <v>35</v>
      </c>
      <c r="C31" s="12" t="s">
        <v>42</v>
      </c>
      <c r="D31" s="9">
        <v>2065921916</v>
      </c>
      <c r="E31" s="10">
        <v>44117551</v>
      </c>
      <c r="F31" s="9">
        <f t="shared" si="5"/>
        <v>2110039467</v>
      </c>
      <c r="G31" s="10">
        <v>468407818</v>
      </c>
      <c r="H31" s="9">
        <v>233659819</v>
      </c>
      <c r="I31" s="11">
        <f t="shared" si="6"/>
        <v>1641631649</v>
      </c>
    </row>
    <row r="32" spans="2:9" x14ac:dyDescent="0.25">
      <c r="B32" s="23" t="s">
        <v>36</v>
      </c>
      <c r="C32" s="12" t="s">
        <v>43</v>
      </c>
      <c r="D32" s="9">
        <v>1470156856</v>
      </c>
      <c r="E32" s="10">
        <v>21568458</v>
      </c>
      <c r="F32" s="9">
        <f t="shared" si="5"/>
        <v>1491725314</v>
      </c>
      <c r="G32" s="10">
        <v>95545206</v>
      </c>
      <c r="H32" s="9">
        <v>33360107</v>
      </c>
      <c r="I32" s="11">
        <f t="shared" si="6"/>
        <v>1396180108</v>
      </c>
    </row>
    <row r="33" spans="2:12" x14ac:dyDescent="0.25">
      <c r="B33" s="23" t="s">
        <v>37</v>
      </c>
      <c r="C33" s="12" t="s">
        <v>44</v>
      </c>
      <c r="D33" s="9">
        <v>0</v>
      </c>
      <c r="E33" s="33">
        <v>133705502</v>
      </c>
      <c r="F33" s="9">
        <f t="shared" si="5"/>
        <v>133705502</v>
      </c>
      <c r="G33" s="9">
        <v>4900000</v>
      </c>
      <c r="H33" s="9">
        <v>1100000</v>
      </c>
      <c r="I33" s="11">
        <f t="shared" si="6"/>
        <v>128805502</v>
      </c>
    </row>
    <row r="34" spans="2:12" x14ac:dyDescent="0.25">
      <c r="B34" s="16"/>
      <c r="C34" s="12"/>
      <c r="D34" s="9"/>
      <c r="E34" s="27"/>
      <c r="F34" s="9"/>
      <c r="G34" s="9"/>
      <c r="H34" s="9"/>
      <c r="I34" s="6"/>
    </row>
    <row r="35" spans="2:12" ht="34.5" customHeight="1" x14ac:dyDescent="0.25">
      <c r="B35" s="51" t="s">
        <v>45</v>
      </c>
      <c r="C35" s="52"/>
      <c r="D35" s="26">
        <f>+D36+D37+D38+D39+D40+D41+D42+D43+D44</f>
        <v>2048225372</v>
      </c>
      <c r="E35" s="26">
        <f t="shared" ref="E35:H35" si="7">+E36+E37+E38+E39+E40+E41+E42+E43+E44</f>
        <v>-251125374</v>
      </c>
      <c r="F35" s="26">
        <f t="shared" si="7"/>
        <v>1797099999</v>
      </c>
      <c r="G35" s="26">
        <v>241760283</v>
      </c>
      <c r="H35" s="26">
        <f t="shared" si="7"/>
        <v>99180503</v>
      </c>
      <c r="I35" s="26">
        <v>1555339715</v>
      </c>
    </row>
    <row r="36" spans="2:12" ht="30" x14ac:dyDescent="0.25">
      <c r="B36" s="31" t="s">
        <v>46</v>
      </c>
      <c r="C36" s="24" t="s">
        <v>55</v>
      </c>
      <c r="D36" s="9">
        <v>1085987508</v>
      </c>
      <c r="E36" s="13">
        <v>-269712262</v>
      </c>
      <c r="F36" s="9">
        <f t="shared" ref="F36:F49" si="8">+D36+E36</f>
        <v>816275246</v>
      </c>
      <c r="G36" s="10">
        <v>49950719</v>
      </c>
      <c r="H36" s="9">
        <v>4149184</v>
      </c>
      <c r="I36" s="11">
        <f t="shared" ref="I36:I49" si="9">+F36-G36</f>
        <v>766324527</v>
      </c>
    </row>
    <row r="37" spans="2:12" x14ac:dyDescent="0.25">
      <c r="B37" s="23" t="s">
        <v>47</v>
      </c>
      <c r="C37" s="12" t="s">
        <v>56</v>
      </c>
      <c r="D37" s="9">
        <v>325332270</v>
      </c>
      <c r="E37" s="25">
        <v>21486078</v>
      </c>
      <c r="F37" s="9">
        <f t="shared" si="8"/>
        <v>346818348</v>
      </c>
      <c r="G37" s="10">
        <v>57829351</v>
      </c>
      <c r="H37" s="9">
        <v>15941548</v>
      </c>
      <c r="I37" s="11">
        <f t="shared" si="9"/>
        <v>288988997</v>
      </c>
    </row>
    <row r="38" spans="2:12" x14ac:dyDescent="0.25">
      <c r="B38" s="23" t="s">
        <v>48</v>
      </c>
      <c r="C38" s="12" t="s">
        <v>57</v>
      </c>
      <c r="D38" s="6">
        <v>0</v>
      </c>
      <c r="E38" s="10">
        <v>0</v>
      </c>
      <c r="F38" s="9">
        <f t="shared" si="8"/>
        <v>0</v>
      </c>
      <c r="G38" s="10">
        <v>0</v>
      </c>
      <c r="H38" s="9">
        <v>0</v>
      </c>
      <c r="I38" s="11">
        <f t="shared" si="9"/>
        <v>0</v>
      </c>
    </row>
    <row r="39" spans="2:12" x14ac:dyDescent="0.25">
      <c r="B39" s="23" t="s">
        <v>49</v>
      </c>
      <c r="C39" s="12" t="s">
        <v>58</v>
      </c>
      <c r="D39" s="6">
        <v>0</v>
      </c>
      <c r="E39" s="10">
        <v>1373015</v>
      </c>
      <c r="F39" s="9">
        <f t="shared" si="8"/>
        <v>1373015</v>
      </c>
      <c r="G39" s="10">
        <v>0</v>
      </c>
      <c r="H39" s="9">
        <v>0</v>
      </c>
      <c r="I39" s="11">
        <f t="shared" si="9"/>
        <v>1373015</v>
      </c>
    </row>
    <row r="40" spans="2:12" x14ac:dyDescent="0.25">
      <c r="B40" s="23" t="s">
        <v>50</v>
      </c>
      <c r="C40" s="12" t="s">
        <v>59</v>
      </c>
      <c r="D40" s="9">
        <v>361119984</v>
      </c>
      <c r="E40" s="13">
        <v>-4752415</v>
      </c>
      <c r="F40" s="9">
        <f t="shared" si="8"/>
        <v>356367569</v>
      </c>
      <c r="G40" s="10">
        <v>70004768</v>
      </c>
      <c r="H40" s="9">
        <v>38779752</v>
      </c>
      <c r="I40" s="11">
        <f t="shared" si="9"/>
        <v>286362801</v>
      </c>
    </row>
    <row r="41" spans="2:12" x14ac:dyDescent="0.25">
      <c r="B41" s="23" t="s">
        <v>51</v>
      </c>
      <c r="C41" s="12" t="s">
        <v>60</v>
      </c>
      <c r="D41" s="9">
        <v>59529785</v>
      </c>
      <c r="E41" s="13">
        <v>-1388157</v>
      </c>
      <c r="F41" s="9">
        <f t="shared" si="8"/>
        <v>58141628</v>
      </c>
      <c r="G41" s="10">
        <v>13605537</v>
      </c>
      <c r="H41" s="9">
        <v>11415457</v>
      </c>
      <c r="I41" s="11">
        <v>44536092</v>
      </c>
    </row>
    <row r="42" spans="2:12" x14ac:dyDescent="0.25">
      <c r="B42" s="23" t="s">
        <v>52</v>
      </c>
      <c r="C42" s="12" t="s">
        <v>61</v>
      </c>
      <c r="D42" s="9">
        <v>105751115</v>
      </c>
      <c r="E42" s="10">
        <v>2058499</v>
      </c>
      <c r="F42" s="9">
        <f t="shared" si="8"/>
        <v>107809614</v>
      </c>
      <c r="G42" s="10">
        <v>14392284</v>
      </c>
      <c r="H42" s="9">
        <v>6494442</v>
      </c>
      <c r="I42" s="11">
        <f t="shared" si="9"/>
        <v>93417330</v>
      </c>
    </row>
    <row r="43" spans="2:12" x14ac:dyDescent="0.25">
      <c r="B43" s="23" t="s">
        <v>53</v>
      </c>
      <c r="C43" s="12" t="s">
        <v>62</v>
      </c>
      <c r="D43" s="9">
        <v>110504710</v>
      </c>
      <c r="E43" s="13">
        <v>-190132</v>
      </c>
      <c r="F43" s="9">
        <v>110314579</v>
      </c>
      <c r="G43" s="10">
        <v>35977625</v>
      </c>
      <c r="H43" s="9">
        <v>22400120</v>
      </c>
      <c r="I43" s="11">
        <f t="shared" si="9"/>
        <v>74336954</v>
      </c>
    </row>
    <row r="44" spans="2:12" ht="30" x14ac:dyDescent="0.25">
      <c r="B44" s="23" t="s">
        <v>54</v>
      </c>
      <c r="C44" s="24" t="s">
        <v>63</v>
      </c>
      <c r="D44" s="9">
        <v>0</v>
      </c>
      <c r="E44" s="10">
        <v>0</v>
      </c>
      <c r="F44" s="9">
        <f t="shared" si="8"/>
        <v>0</v>
      </c>
      <c r="G44" s="10">
        <v>0</v>
      </c>
      <c r="H44" s="9">
        <v>0</v>
      </c>
      <c r="I44" s="11">
        <f t="shared" si="9"/>
        <v>0</v>
      </c>
    </row>
    <row r="45" spans="2:12" ht="27" customHeight="1" x14ac:dyDescent="0.25">
      <c r="B45" s="51" t="s">
        <v>64</v>
      </c>
      <c r="C45" s="52"/>
      <c r="D45" s="26">
        <f>+D46+D47+D48+D49</f>
        <v>404196662</v>
      </c>
      <c r="E45" s="26">
        <f t="shared" ref="E45:I45" si="10">+E46+E47+E48+E49</f>
        <v>177225929</v>
      </c>
      <c r="F45" s="26">
        <f t="shared" si="10"/>
        <v>581422591</v>
      </c>
      <c r="G45" s="26">
        <f t="shared" si="10"/>
        <v>288414139</v>
      </c>
      <c r="H45" s="26">
        <f t="shared" si="10"/>
        <v>288414139</v>
      </c>
      <c r="I45" s="26">
        <f t="shared" si="10"/>
        <v>293008452</v>
      </c>
    </row>
    <row r="46" spans="2:12" ht="30" x14ac:dyDescent="0.25">
      <c r="B46" s="30" t="s">
        <v>65</v>
      </c>
      <c r="C46" s="24" t="s">
        <v>69</v>
      </c>
      <c r="D46" s="9">
        <v>404196662</v>
      </c>
      <c r="E46" s="10">
        <v>177225929</v>
      </c>
      <c r="F46" s="9">
        <f t="shared" si="8"/>
        <v>581422591</v>
      </c>
      <c r="G46" s="10">
        <v>288414139</v>
      </c>
      <c r="H46" s="9">
        <v>288414139</v>
      </c>
      <c r="I46" s="11">
        <f t="shared" si="9"/>
        <v>293008452</v>
      </c>
      <c r="L46" s="5"/>
    </row>
    <row r="47" spans="2:12" ht="45" x14ac:dyDescent="0.25">
      <c r="B47" s="23" t="s">
        <v>66</v>
      </c>
      <c r="C47" s="24" t="s">
        <v>70</v>
      </c>
      <c r="D47" s="6">
        <v>0</v>
      </c>
      <c r="E47" s="10">
        <v>0</v>
      </c>
      <c r="F47" s="9">
        <f t="shared" si="8"/>
        <v>0</v>
      </c>
      <c r="G47" s="10">
        <v>0</v>
      </c>
      <c r="H47" s="9">
        <v>0</v>
      </c>
      <c r="I47" s="11">
        <f t="shared" si="9"/>
        <v>0</v>
      </c>
    </row>
    <row r="48" spans="2:12" x14ac:dyDescent="0.25">
      <c r="B48" s="23" t="s">
        <v>67</v>
      </c>
      <c r="C48" s="12" t="s">
        <v>71</v>
      </c>
      <c r="D48" s="6">
        <v>0</v>
      </c>
      <c r="E48" s="10">
        <v>0</v>
      </c>
      <c r="F48" s="9">
        <f t="shared" si="8"/>
        <v>0</v>
      </c>
      <c r="G48" s="10">
        <v>0</v>
      </c>
      <c r="H48" s="9">
        <v>0</v>
      </c>
      <c r="I48" s="11">
        <f t="shared" si="9"/>
        <v>0</v>
      </c>
    </row>
    <row r="49" spans="2:9" x14ac:dyDescent="0.25">
      <c r="B49" s="23" t="s">
        <v>68</v>
      </c>
      <c r="C49" s="12" t="s">
        <v>72</v>
      </c>
      <c r="D49" s="6">
        <v>0</v>
      </c>
      <c r="E49" s="7">
        <v>0</v>
      </c>
      <c r="F49" s="9">
        <f t="shared" si="8"/>
        <v>0</v>
      </c>
      <c r="G49" s="7">
        <v>0</v>
      </c>
      <c r="H49" s="9">
        <v>0</v>
      </c>
      <c r="I49" s="11">
        <f t="shared" si="9"/>
        <v>0</v>
      </c>
    </row>
    <row r="50" spans="2:9" x14ac:dyDescent="0.25">
      <c r="B50" s="23"/>
      <c r="C50" s="12"/>
      <c r="D50" s="6"/>
      <c r="E50" s="7"/>
      <c r="F50" s="6"/>
      <c r="G50" s="7"/>
      <c r="H50" s="9"/>
      <c r="I50" s="14"/>
    </row>
    <row r="51" spans="2:9" s="58" customFormat="1" x14ac:dyDescent="0.25">
      <c r="B51" s="55" t="s">
        <v>73</v>
      </c>
      <c r="C51" s="56"/>
      <c r="D51" s="57">
        <f>+D53+D63+D72+D83</f>
        <v>47072218071</v>
      </c>
      <c r="E51" s="57">
        <v>2569049949</v>
      </c>
      <c r="F51" s="57">
        <f t="shared" ref="E51:I51" si="11">+F53+F63+F72+F83</f>
        <v>49641268019</v>
      </c>
      <c r="G51" s="57">
        <f t="shared" si="11"/>
        <v>8365648806</v>
      </c>
      <c r="H51" s="57">
        <f>+H53+H63+H72+H83</f>
        <v>3435034116</v>
      </c>
      <c r="I51" s="57">
        <f t="shared" si="11"/>
        <v>41275619214</v>
      </c>
    </row>
    <row r="52" spans="2:9" x14ac:dyDescent="0.25">
      <c r="B52" s="15"/>
      <c r="C52" s="20"/>
      <c r="D52" s="9"/>
      <c r="E52" s="10"/>
      <c r="F52" s="9"/>
      <c r="G52" s="10"/>
      <c r="H52" s="9"/>
      <c r="I52" s="11"/>
    </row>
    <row r="53" spans="2:9" x14ac:dyDescent="0.25">
      <c r="B53" s="22" t="s">
        <v>13</v>
      </c>
      <c r="C53" s="12"/>
      <c r="D53" s="26">
        <f>+D54+D55+D56+D57+D58+D59+D60+D61</f>
        <v>536891412</v>
      </c>
      <c r="E53" s="26">
        <v>189464319</v>
      </c>
      <c r="F53" s="26">
        <v>726355731</v>
      </c>
      <c r="G53" s="26">
        <v>122495196</v>
      </c>
      <c r="H53" s="26">
        <f t="shared" ref="E53:I53" si="12">+H54+H55+H56+H57+H58+H59+H60+H61</f>
        <v>12570833</v>
      </c>
      <c r="I53" s="26">
        <f t="shared" si="12"/>
        <v>603860534</v>
      </c>
    </row>
    <row r="54" spans="2:9" x14ac:dyDescent="0.25">
      <c r="B54" s="23" t="s">
        <v>14</v>
      </c>
      <c r="C54" s="12" t="s">
        <v>22</v>
      </c>
      <c r="D54" s="6">
        <v>0</v>
      </c>
      <c r="E54" s="10">
        <v>0</v>
      </c>
      <c r="F54" s="9">
        <v>0</v>
      </c>
      <c r="G54" s="10">
        <v>0</v>
      </c>
      <c r="H54" s="9">
        <v>0</v>
      </c>
      <c r="I54" s="11">
        <f t="shared" ref="I54:I61" si="13">+F54-G54</f>
        <v>0</v>
      </c>
    </row>
    <row r="55" spans="2:9" x14ac:dyDescent="0.25">
      <c r="B55" s="23" t="s">
        <v>15</v>
      </c>
      <c r="C55" s="12" t="s">
        <v>23</v>
      </c>
      <c r="D55" s="9">
        <v>32746212</v>
      </c>
      <c r="E55" s="10">
        <v>875113</v>
      </c>
      <c r="F55" s="9">
        <v>33621325</v>
      </c>
      <c r="G55" s="10">
        <v>1608771</v>
      </c>
      <c r="H55" s="9">
        <v>801884</v>
      </c>
      <c r="I55" s="11">
        <f t="shared" si="13"/>
        <v>32012554</v>
      </c>
    </row>
    <row r="56" spans="2:9" x14ac:dyDescent="0.25">
      <c r="B56" s="23" t="s">
        <v>16</v>
      </c>
      <c r="C56" s="12" t="s">
        <v>24</v>
      </c>
      <c r="D56" s="9">
        <v>42812373</v>
      </c>
      <c r="E56" s="10">
        <v>267970</v>
      </c>
      <c r="F56" s="9">
        <v>43080343</v>
      </c>
      <c r="G56" s="10">
        <v>9937038</v>
      </c>
      <c r="H56" s="9">
        <v>5098746</v>
      </c>
      <c r="I56" s="11">
        <f t="shared" si="13"/>
        <v>33143305</v>
      </c>
    </row>
    <row r="57" spans="2:9" x14ac:dyDescent="0.25">
      <c r="B57" s="23" t="s">
        <v>17</v>
      </c>
      <c r="C57" s="12" t="s">
        <v>25</v>
      </c>
      <c r="D57" s="9">
        <v>0</v>
      </c>
      <c r="E57" s="10">
        <v>0</v>
      </c>
      <c r="F57" s="9">
        <v>0</v>
      </c>
      <c r="G57" s="10">
        <v>0</v>
      </c>
      <c r="H57" s="9">
        <v>0</v>
      </c>
      <c r="I57" s="11">
        <f t="shared" si="13"/>
        <v>0</v>
      </c>
    </row>
    <row r="58" spans="2:9" x14ac:dyDescent="0.25">
      <c r="B58" s="23" t="s">
        <v>18</v>
      </c>
      <c r="C58" s="12" t="s">
        <v>26</v>
      </c>
      <c r="D58" s="9">
        <v>31448905</v>
      </c>
      <c r="E58" s="13">
        <v>-318</v>
      </c>
      <c r="F58" s="9">
        <v>31448587</v>
      </c>
      <c r="G58" s="10">
        <v>5919750</v>
      </c>
      <c r="H58" s="9">
        <v>2972760</v>
      </c>
      <c r="I58" s="11">
        <f t="shared" si="13"/>
        <v>25528837</v>
      </c>
    </row>
    <row r="59" spans="2:9" x14ac:dyDescent="0.25">
      <c r="B59" s="23" t="s">
        <v>19</v>
      </c>
      <c r="C59" s="12" t="s">
        <v>27</v>
      </c>
      <c r="D59" s="6">
        <v>0</v>
      </c>
      <c r="E59" s="10">
        <v>0</v>
      </c>
      <c r="F59" s="9">
        <v>0</v>
      </c>
      <c r="G59" s="10">
        <v>0</v>
      </c>
      <c r="H59" s="9">
        <v>0</v>
      </c>
      <c r="I59" s="11">
        <f t="shared" si="13"/>
        <v>0</v>
      </c>
    </row>
    <row r="60" spans="2:9" ht="30" x14ac:dyDescent="0.25">
      <c r="B60" s="31" t="s">
        <v>20</v>
      </c>
      <c r="C60" s="24" t="s">
        <v>28</v>
      </c>
      <c r="D60" s="9">
        <v>395237178</v>
      </c>
      <c r="E60" s="10">
        <v>188593820</v>
      </c>
      <c r="F60" s="9">
        <v>583830998</v>
      </c>
      <c r="G60" s="10">
        <v>99317790</v>
      </c>
      <c r="H60" s="9">
        <v>836072</v>
      </c>
      <c r="I60" s="11">
        <v>484513209</v>
      </c>
    </row>
    <row r="61" spans="2:9" x14ac:dyDescent="0.25">
      <c r="B61" s="23" t="s">
        <v>21</v>
      </c>
      <c r="C61" s="12" t="s">
        <v>29</v>
      </c>
      <c r="D61" s="9">
        <v>34646744</v>
      </c>
      <c r="E61" s="13">
        <v>-272267</v>
      </c>
      <c r="F61" s="9">
        <v>34374477</v>
      </c>
      <c r="G61" s="10">
        <v>5711848</v>
      </c>
      <c r="H61" s="9">
        <v>2861371</v>
      </c>
      <c r="I61" s="11">
        <f t="shared" si="13"/>
        <v>28662629</v>
      </c>
    </row>
    <row r="62" spans="2:9" x14ac:dyDescent="0.25">
      <c r="B62" s="16"/>
      <c r="C62" s="12"/>
      <c r="D62" s="9"/>
      <c r="E62" s="10"/>
      <c r="F62" s="9"/>
      <c r="G62" s="10"/>
      <c r="H62" s="9"/>
      <c r="I62" s="14"/>
    </row>
    <row r="63" spans="2:9" x14ac:dyDescent="0.25">
      <c r="B63" s="22" t="s">
        <v>30</v>
      </c>
      <c r="C63" s="12"/>
      <c r="D63" s="26">
        <f>+D64+D65+D66+D67+D68+D69+D70</f>
        <v>32626465140</v>
      </c>
      <c r="E63" s="26">
        <f t="shared" ref="E63:I63" si="14">+E64+E65+E66+E67+E68+E69+E70</f>
        <v>1903048574</v>
      </c>
      <c r="F63" s="26">
        <v>34529513713</v>
      </c>
      <c r="G63" s="26">
        <v>4247615182</v>
      </c>
      <c r="H63" s="26">
        <f t="shared" si="14"/>
        <v>564950263</v>
      </c>
      <c r="I63" s="26">
        <v>30281898531</v>
      </c>
    </row>
    <row r="64" spans="2:9" x14ac:dyDescent="0.25">
      <c r="B64" s="23" t="s">
        <v>31</v>
      </c>
      <c r="C64" s="12" t="s">
        <v>38</v>
      </c>
      <c r="D64" s="9">
        <v>134670487</v>
      </c>
      <c r="E64" s="10">
        <v>223603570</v>
      </c>
      <c r="F64" s="9">
        <f>+D64+E64</f>
        <v>358274057</v>
      </c>
      <c r="G64" s="10">
        <v>63184606</v>
      </c>
      <c r="H64" s="9">
        <v>7916364</v>
      </c>
      <c r="I64" s="11">
        <f t="shared" ref="I64:I70" si="15">+F64-G64</f>
        <v>295089451</v>
      </c>
    </row>
    <row r="65" spans="2:9" x14ac:dyDescent="0.25">
      <c r="B65" s="23" t="s">
        <v>32</v>
      </c>
      <c r="C65" s="12" t="s">
        <v>39</v>
      </c>
      <c r="D65" s="9">
        <v>1510866487</v>
      </c>
      <c r="E65" s="10">
        <v>630817786</v>
      </c>
      <c r="F65" s="9">
        <f t="shared" ref="F65:F70" si="16">+D65+E65</f>
        <v>2141684273</v>
      </c>
      <c r="G65" s="10">
        <v>249026214</v>
      </c>
      <c r="H65" s="9">
        <v>74177657</v>
      </c>
      <c r="I65" s="11">
        <f t="shared" si="15"/>
        <v>1892658059</v>
      </c>
    </row>
    <row r="66" spans="2:9" x14ac:dyDescent="0.25">
      <c r="B66" s="23" t="s">
        <v>33</v>
      </c>
      <c r="C66" s="12" t="s">
        <v>40</v>
      </c>
      <c r="D66" s="9">
        <v>6102792430</v>
      </c>
      <c r="E66" s="9">
        <v>269732780</v>
      </c>
      <c r="F66" s="9">
        <f t="shared" si="16"/>
        <v>6372525210</v>
      </c>
      <c r="G66" s="9">
        <v>887375989</v>
      </c>
      <c r="H66" s="9">
        <v>381390697</v>
      </c>
      <c r="I66" s="11">
        <v>5485149222</v>
      </c>
    </row>
    <row r="67" spans="2:9" ht="30" x14ac:dyDescent="0.25">
      <c r="B67" s="31" t="s">
        <v>34</v>
      </c>
      <c r="C67" s="24" t="s">
        <v>41</v>
      </c>
      <c r="D67" s="9">
        <v>31536919</v>
      </c>
      <c r="E67" s="9">
        <v>134594412</v>
      </c>
      <c r="F67" s="9">
        <v>166131330</v>
      </c>
      <c r="G67" s="9">
        <v>92851120</v>
      </c>
      <c r="H67" s="9">
        <v>7255780</v>
      </c>
      <c r="I67" s="11">
        <f t="shared" si="15"/>
        <v>73280210</v>
      </c>
    </row>
    <row r="68" spans="2:9" x14ac:dyDescent="0.25">
      <c r="B68" s="23" t="s">
        <v>35</v>
      </c>
      <c r="C68" s="12" t="s">
        <v>42</v>
      </c>
      <c r="D68" s="9">
        <v>24266667691</v>
      </c>
      <c r="E68" s="10">
        <v>628977758</v>
      </c>
      <c r="F68" s="9">
        <v>24895645448</v>
      </c>
      <c r="G68" s="10">
        <v>2952121297</v>
      </c>
      <c r="H68" s="9">
        <v>93977767</v>
      </c>
      <c r="I68" s="11">
        <v>21943524152</v>
      </c>
    </row>
    <row r="69" spans="2:9" x14ac:dyDescent="0.25">
      <c r="B69" s="23" t="s">
        <v>36</v>
      </c>
      <c r="C69" s="12" t="s">
        <v>43</v>
      </c>
      <c r="D69" s="9">
        <v>579931126</v>
      </c>
      <c r="E69" s="25">
        <v>15322268</v>
      </c>
      <c r="F69" s="9">
        <f t="shared" si="16"/>
        <v>595253394</v>
      </c>
      <c r="G69" s="10">
        <v>3055957</v>
      </c>
      <c r="H69" s="9">
        <v>231998</v>
      </c>
      <c r="I69" s="11">
        <v>592197438</v>
      </c>
    </row>
    <row r="70" spans="2:9" x14ac:dyDescent="0.25">
      <c r="B70" s="23" t="s">
        <v>37</v>
      </c>
      <c r="C70" s="12" t="s">
        <v>44</v>
      </c>
      <c r="D70" s="9">
        <v>0</v>
      </c>
      <c r="E70" s="10">
        <v>0</v>
      </c>
      <c r="F70" s="9">
        <f t="shared" si="16"/>
        <v>0</v>
      </c>
      <c r="G70" s="10">
        <v>0</v>
      </c>
      <c r="H70" s="9">
        <v>0</v>
      </c>
      <c r="I70" s="11">
        <f t="shared" si="15"/>
        <v>0</v>
      </c>
    </row>
    <row r="71" spans="2:9" x14ac:dyDescent="0.25">
      <c r="B71" s="16"/>
      <c r="C71" s="12"/>
      <c r="D71" s="9"/>
      <c r="E71" s="10"/>
      <c r="F71" s="9"/>
      <c r="G71" s="10"/>
      <c r="H71" s="9"/>
      <c r="I71" s="11"/>
    </row>
    <row r="72" spans="2:9" ht="32.25" customHeight="1" x14ac:dyDescent="0.25">
      <c r="B72" s="51" t="s">
        <v>45</v>
      </c>
      <c r="C72" s="52"/>
      <c r="D72" s="59">
        <f t="shared" ref="D72:I72" si="17">+D73+D74+D75+D76+D77+D78+D79+D80+D81</f>
        <v>626461109</v>
      </c>
      <c r="E72" s="32">
        <f t="shared" si="17"/>
        <v>-5775398</v>
      </c>
      <c r="F72" s="59">
        <f t="shared" si="17"/>
        <v>620685710</v>
      </c>
      <c r="G72" s="26">
        <f t="shared" si="17"/>
        <v>121513501</v>
      </c>
      <c r="H72" s="26">
        <v>45228534</v>
      </c>
      <c r="I72" s="26">
        <v>499172210</v>
      </c>
    </row>
    <row r="73" spans="2:9" ht="30" x14ac:dyDescent="0.25">
      <c r="B73" s="31" t="s">
        <v>46</v>
      </c>
      <c r="C73" s="24" t="s">
        <v>55</v>
      </c>
      <c r="D73" s="9">
        <v>135393763</v>
      </c>
      <c r="E73" s="10">
        <v>9743716</v>
      </c>
      <c r="F73" s="9">
        <f t="shared" ref="F73:F81" si="18">+D73+E73</f>
        <v>145137479</v>
      </c>
      <c r="G73" s="10">
        <v>15653278</v>
      </c>
      <c r="H73" s="9">
        <v>8558830</v>
      </c>
      <c r="I73" s="11">
        <f t="shared" ref="I73:I81" si="19">+F73-G73</f>
        <v>129484201</v>
      </c>
    </row>
    <row r="74" spans="2:9" x14ac:dyDescent="0.25">
      <c r="B74" s="23" t="s">
        <v>47</v>
      </c>
      <c r="C74" s="12" t="s">
        <v>56</v>
      </c>
      <c r="D74" s="9">
        <v>19725130</v>
      </c>
      <c r="E74" s="10">
        <v>2192784</v>
      </c>
      <c r="F74" s="9">
        <f t="shared" si="18"/>
        <v>21917914</v>
      </c>
      <c r="G74" s="10">
        <v>3618209</v>
      </c>
      <c r="H74" s="9">
        <v>1771236</v>
      </c>
      <c r="I74" s="11">
        <v>18299706</v>
      </c>
    </row>
    <row r="75" spans="2:9" x14ac:dyDescent="0.25">
      <c r="B75" s="23" t="s">
        <v>48</v>
      </c>
      <c r="C75" s="12" t="s">
        <v>57</v>
      </c>
      <c r="D75" s="6">
        <v>0</v>
      </c>
      <c r="E75" s="10">
        <v>125261414</v>
      </c>
      <c r="F75" s="9">
        <f t="shared" si="18"/>
        <v>125261414</v>
      </c>
      <c r="G75" s="10">
        <v>46678239</v>
      </c>
      <c r="H75" s="9">
        <v>5986340</v>
      </c>
      <c r="I75" s="11">
        <f t="shared" si="19"/>
        <v>78583175</v>
      </c>
    </row>
    <row r="76" spans="2:9" x14ac:dyDescent="0.25">
      <c r="B76" s="23" t="s">
        <v>49</v>
      </c>
      <c r="C76" s="12" t="s">
        <v>58</v>
      </c>
      <c r="D76" s="6">
        <v>0</v>
      </c>
      <c r="E76" s="10">
        <v>0</v>
      </c>
      <c r="F76" s="9">
        <f t="shared" si="18"/>
        <v>0</v>
      </c>
      <c r="G76" s="10">
        <v>0</v>
      </c>
      <c r="H76" s="9">
        <v>0</v>
      </c>
      <c r="I76" s="11">
        <f t="shared" si="19"/>
        <v>0</v>
      </c>
    </row>
    <row r="77" spans="2:9" x14ac:dyDescent="0.25">
      <c r="B77" s="23" t="s">
        <v>50</v>
      </c>
      <c r="C77" s="12" t="s">
        <v>59</v>
      </c>
      <c r="D77" s="9">
        <v>7110731</v>
      </c>
      <c r="E77" s="25">
        <v>128964705</v>
      </c>
      <c r="F77" s="9">
        <f t="shared" si="18"/>
        <v>136075436</v>
      </c>
      <c r="G77" s="10">
        <v>49132829</v>
      </c>
      <c r="H77" s="9">
        <v>27029550</v>
      </c>
      <c r="I77" s="11">
        <f t="shared" si="19"/>
        <v>86942607</v>
      </c>
    </row>
    <row r="78" spans="2:9" x14ac:dyDescent="0.25">
      <c r="B78" s="23" t="s">
        <v>51</v>
      </c>
      <c r="C78" s="12" t="s">
        <v>60</v>
      </c>
      <c r="D78" s="6">
        <v>513599</v>
      </c>
      <c r="E78" s="10">
        <v>0</v>
      </c>
      <c r="F78" s="9">
        <f t="shared" si="18"/>
        <v>513599</v>
      </c>
      <c r="G78" s="10">
        <v>104297</v>
      </c>
      <c r="H78" s="9">
        <v>50644</v>
      </c>
      <c r="I78" s="11">
        <f t="shared" si="19"/>
        <v>409302</v>
      </c>
    </row>
    <row r="79" spans="2:9" x14ac:dyDescent="0.25">
      <c r="B79" s="23" t="s">
        <v>52</v>
      </c>
      <c r="C79" s="12" t="s">
        <v>61</v>
      </c>
      <c r="D79" s="9">
        <v>419612245</v>
      </c>
      <c r="E79" s="13">
        <v>-292280113</v>
      </c>
      <c r="F79" s="9">
        <f t="shared" si="18"/>
        <v>127332132</v>
      </c>
      <c r="G79" s="10">
        <v>570127</v>
      </c>
      <c r="H79" s="9">
        <v>0</v>
      </c>
      <c r="I79" s="11">
        <v>126762004</v>
      </c>
    </row>
    <row r="80" spans="2:9" x14ac:dyDescent="0.25">
      <c r="B80" s="23" t="s">
        <v>53</v>
      </c>
      <c r="C80" s="12" t="s">
        <v>62</v>
      </c>
      <c r="D80" s="9">
        <v>44105641</v>
      </c>
      <c r="E80" s="10">
        <v>20342096</v>
      </c>
      <c r="F80" s="9">
        <v>64447736</v>
      </c>
      <c r="G80" s="10">
        <v>5756522</v>
      </c>
      <c r="H80" s="9">
        <v>1831935</v>
      </c>
      <c r="I80" s="11">
        <f t="shared" si="19"/>
        <v>58691214</v>
      </c>
    </row>
    <row r="81" spans="2:9" ht="30" x14ac:dyDescent="0.25">
      <c r="B81" s="23" t="s">
        <v>54</v>
      </c>
      <c r="C81" s="24" t="s">
        <v>63</v>
      </c>
      <c r="D81" s="6">
        <v>0</v>
      </c>
      <c r="E81" s="7">
        <v>0</v>
      </c>
      <c r="F81" s="9">
        <f t="shared" si="18"/>
        <v>0</v>
      </c>
      <c r="G81" s="7">
        <v>0</v>
      </c>
      <c r="H81" s="6">
        <v>0</v>
      </c>
      <c r="I81" s="11">
        <f t="shared" si="19"/>
        <v>0</v>
      </c>
    </row>
    <row r="82" spans="2:9" x14ac:dyDescent="0.25">
      <c r="B82" s="16"/>
      <c r="C82" s="12"/>
      <c r="D82" s="6"/>
      <c r="E82" s="7"/>
      <c r="F82" s="6"/>
      <c r="G82" s="7"/>
      <c r="H82" s="6"/>
      <c r="I82" s="14"/>
    </row>
    <row r="83" spans="2:9" x14ac:dyDescent="0.25">
      <c r="B83" s="51" t="s">
        <v>64</v>
      </c>
      <c r="C83" s="52"/>
      <c r="D83" s="26">
        <f>+D84+D85+D86+D87</f>
        <v>13282400410</v>
      </c>
      <c r="E83" s="26">
        <f t="shared" ref="E83:I83" si="20">+E84+E85+E86+E87</f>
        <v>482312455</v>
      </c>
      <c r="F83" s="26">
        <f t="shared" si="20"/>
        <v>13764712865</v>
      </c>
      <c r="G83" s="26">
        <f t="shared" si="20"/>
        <v>3874024927</v>
      </c>
      <c r="H83" s="26">
        <f>+H84+H85+H86+H87</f>
        <v>2812284486</v>
      </c>
      <c r="I83" s="26">
        <v>9890687939</v>
      </c>
    </row>
    <row r="84" spans="2:9" ht="30" x14ac:dyDescent="0.25">
      <c r="B84" s="31" t="s">
        <v>65</v>
      </c>
      <c r="C84" s="24" t="s">
        <v>69</v>
      </c>
      <c r="D84" s="9">
        <v>788571866</v>
      </c>
      <c r="E84" s="10">
        <v>314017584</v>
      </c>
      <c r="F84" s="9">
        <v>1102589450</v>
      </c>
      <c r="G84" s="10">
        <v>445067913</v>
      </c>
      <c r="H84" s="9">
        <v>445067913</v>
      </c>
      <c r="I84" s="11">
        <v>657521539</v>
      </c>
    </row>
    <row r="85" spans="2:9" ht="45" x14ac:dyDescent="0.25">
      <c r="B85" s="31" t="s">
        <v>66</v>
      </c>
      <c r="C85" s="24" t="s">
        <v>70</v>
      </c>
      <c r="D85" s="6">
        <v>12493828544</v>
      </c>
      <c r="E85" s="10">
        <v>168294871</v>
      </c>
      <c r="F85" s="9">
        <v>12662123415</v>
      </c>
      <c r="G85" s="10">
        <v>3428957014</v>
      </c>
      <c r="H85" s="9">
        <v>2367216573</v>
      </c>
      <c r="I85" s="11">
        <f t="shared" ref="I84:I87" si="21">+F85-G85</f>
        <v>9233166401</v>
      </c>
    </row>
    <row r="86" spans="2:9" x14ac:dyDescent="0.25">
      <c r="B86" s="23" t="s">
        <v>67</v>
      </c>
      <c r="C86" s="12" t="s">
        <v>71</v>
      </c>
      <c r="D86" s="6">
        <v>0</v>
      </c>
      <c r="E86" s="10">
        <v>0</v>
      </c>
      <c r="F86" s="9">
        <v>0</v>
      </c>
      <c r="G86" s="7">
        <v>0</v>
      </c>
      <c r="H86" s="6">
        <v>0</v>
      </c>
      <c r="I86" s="11">
        <f t="shared" si="21"/>
        <v>0</v>
      </c>
    </row>
    <row r="87" spans="2:9" x14ac:dyDescent="0.25">
      <c r="B87" s="23" t="s">
        <v>68</v>
      </c>
      <c r="C87" s="12" t="s">
        <v>72</v>
      </c>
      <c r="D87" s="6">
        <v>0</v>
      </c>
      <c r="E87" s="10">
        <v>0</v>
      </c>
      <c r="F87" s="9">
        <v>0</v>
      </c>
      <c r="G87" s="7">
        <v>0</v>
      </c>
      <c r="H87" s="6">
        <v>0</v>
      </c>
      <c r="I87" s="11">
        <f t="shared" si="21"/>
        <v>0</v>
      </c>
    </row>
    <row r="88" spans="2:9" ht="15.75" thickBot="1" x14ac:dyDescent="0.3">
      <c r="B88" s="28" t="s">
        <v>74</v>
      </c>
      <c r="C88" s="21"/>
      <c r="D88" s="29">
        <f>+D15+D51</f>
        <v>62219484766</v>
      </c>
      <c r="E88" s="29">
        <f t="shared" ref="E88:I88" si="22">+E15+E51</f>
        <v>2687506145</v>
      </c>
      <c r="F88" s="29">
        <f t="shared" si="22"/>
        <v>64906990910</v>
      </c>
      <c r="G88" s="29">
        <f t="shared" si="22"/>
        <v>11561755819</v>
      </c>
      <c r="H88" s="29">
        <f t="shared" si="22"/>
        <v>5116985659</v>
      </c>
      <c r="I88" s="29">
        <f t="shared" si="22"/>
        <v>53345235091</v>
      </c>
    </row>
  </sheetData>
  <mergeCells count="15">
    <mergeCell ref="B72:C72"/>
    <mergeCell ref="B83:C83"/>
    <mergeCell ref="B51:C51"/>
    <mergeCell ref="B15:C15"/>
    <mergeCell ref="B35:C35"/>
    <mergeCell ref="B45:C45"/>
    <mergeCell ref="I12:I13"/>
    <mergeCell ref="B11:I11"/>
    <mergeCell ref="D12:H12"/>
    <mergeCell ref="B12:C13"/>
    <mergeCell ref="D6:H6"/>
    <mergeCell ref="B7:I7"/>
    <mergeCell ref="B10:I10"/>
    <mergeCell ref="B9:I9"/>
    <mergeCell ref="B8:I8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2017-03-01T21:18:44Z</cp:lastPrinted>
  <dcterms:created xsi:type="dcterms:W3CDTF">2017-02-14T00:10:47Z</dcterms:created>
  <dcterms:modified xsi:type="dcterms:W3CDTF">2017-05-26T21:16:30Z</dcterms:modified>
</cp:coreProperties>
</file>