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4640"/>
  </bookViews>
  <sheets>
    <sheet name="Hoja1" sheetId="1" r:id="rId1"/>
    <sheet name="Hoja2" sheetId="2" r:id="rId2"/>
    <sheet name="Hoja3" sheetId="3" r:id="rId3"/>
  </sheets>
  <definedNames>
    <definedName name="_xlnm.Print_Titles" localSheetId="0">Hoja1!$4:$13</definedName>
  </definedNames>
  <calcPr calcId="144525"/>
</workbook>
</file>

<file path=xl/calcChain.xml><?xml version="1.0" encoding="utf-8"?>
<calcChain xmlns="http://schemas.openxmlformats.org/spreadsheetml/2006/main">
  <c r="G86" i="1" l="1"/>
  <c r="E66" i="1"/>
  <c r="D89" i="1" l="1"/>
  <c r="G83" i="1"/>
  <c r="F83" i="1"/>
  <c r="E83" i="1"/>
  <c r="D83" i="1"/>
  <c r="C83" i="1"/>
  <c r="D81" i="1"/>
  <c r="G78" i="1"/>
  <c r="F78" i="1"/>
  <c r="D78" i="1"/>
  <c r="C81" i="1"/>
  <c r="C89" i="1" s="1"/>
  <c r="C78" i="1"/>
  <c r="G72" i="1"/>
  <c r="F72" i="1"/>
  <c r="E72" i="1"/>
  <c r="D72" i="1"/>
  <c r="G66" i="1"/>
  <c r="F66" i="1"/>
  <c r="D66" i="1"/>
  <c r="G56" i="1"/>
  <c r="F56" i="1"/>
  <c r="E56" i="1"/>
  <c r="E81" i="1" s="1"/>
  <c r="E89" i="1" s="1"/>
  <c r="C72" i="1"/>
  <c r="C66" i="1"/>
  <c r="C56" i="1"/>
  <c r="H53" i="1"/>
  <c r="G50" i="1"/>
  <c r="E50" i="1"/>
  <c r="G36" i="1"/>
  <c r="F36" i="1"/>
  <c r="C36" i="1"/>
  <c r="G23" i="1"/>
  <c r="F23" i="1"/>
  <c r="C23" i="1"/>
  <c r="C50" i="1" s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36" i="1" s="1"/>
  <c r="E41" i="1"/>
  <c r="E42" i="1"/>
  <c r="E43" i="1"/>
  <c r="E44" i="1"/>
  <c r="E45" i="1"/>
  <c r="E46" i="1"/>
  <c r="E47" i="1"/>
  <c r="E48" i="1"/>
  <c r="E16" i="1"/>
  <c r="G81" i="1" l="1"/>
  <c r="G89" i="1" s="1"/>
  <c r="F81" i="1"/>
  <c r="F89" i="1" s="1"/>
  <c r="F50" i="1"/>
  <c r="E23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5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6" i="1"/>
</calcChain>
</file>

<file path=xl/sharedStrings.xml><?xml version="1.0" encoding="utf-8"?>
<sst xmlns="http://schemas.openxmlformats.org/spreadsheetml/2006/main" count="80" uniqueCount="80">
  <si>
    <t>GOBIERNO ESTATAL CONSOLIDADO</t>
  </si>
  <si>
    <t>Estado Analítico de Ingresos Detallado - LDF</t>
  </si>
  <si>
    <t>(PESOS)</t>
  </si>
  <si>
    <t>Ingreso</t>
  </si>
  <si>
    <t>Modificado</t>
  </si>
  <si>
    <t>Devengado</t>
  </si>
  <si>
    <t>Recaudado</t>
  </si>
  <si>
    <t>Ingresos de Libre Disposición</t>
  </si>
  <si>
    <t>(H=h1+h2+h3+h4+h5+h6+h7+h8+h9+h10+h11)</t>
  </si>
  <si>
    <t>(I=i1+i2+i3+i4+i5)</t>
  </si>
  <si>
    <t>(I=A+B+C+D+E+F+G+H+I+J+K+L)</t>
  </si>
  <si>
    <t>Ingresos Excedentes de Ingresos de Libre Disposición</t>
  </si>
  <si>
    <t>Transferencias Federales Etiquetadas</t>
  </si>
  <si>
    <t>a5) Fondo de Aportaciones Múltiples</t>
  </si>
  <si>
    <t>B. Otros Ingresos</t>
  </si>
  <si>
    <t>1) Fortalecimiento Financiero</t>
  </si>
  <si>
    <t>Datos Informativos</t>
  </si>
  <si>
    <t>3. Ingresos Derivados de Financiamiento (3 = 1 + 2)</t>
  </si>
  <si>
    <t>B.Cuotas y Aportaciones de Seguridad Social</t>
  </si>
  <si>
    <t>A.Impuestos</t>
  </si>
  <si>
    <t>E.Productos</t>
  </si>
  <si>
    <t>F.Aprovechamientos</t>
  </si>
  <si>
    <t>J.Transferencias</t>
  </si>
  <si>
    <t>K.Convenios</t>
  </si>
  <si>
    <t>L.Otros Ingresos de Libre Disposición</t>
  </si>
  <si>
    <t>I.Incentivos Derivados de la Colaboración Fiscal</t>
  </si>
  <si>
    <t>A.Aportaciones(A= a1+a2+a3+a4+a5+a6+a7+a8)</t>
  </si>
  <si>
    <t>Ampliaciones/ (Reducciones)</t>
  </si>
  <si>
    <t xml:space="preserve">     h1) Fondo General de Participaciones</t>
  </si>
  <si>
    <t xml:space="preserve">     h2) Fondo de Fomento Municipal</t>
  </si>
  <si>
    <t xml:space="preserve">     h3) Fondo de Fiscalización y Recaudación</t>
  </si>
  <si>
    <t xml:space="preserve">     h4) Fondo de Compensación</t>
  </si>
  <si>
    <t xml:space="preserve">     h5) Fondo de Extracción de Hidrocarburos</t>
  </si>
  <si>
    <t xml:space="preserve">     h6) Impuesto Especial Sobre Producción y Servicios</t>
  </si>
  <si>
    <t xml:space="preserve">     h7) 0.136% de la Recaudación Federal Participable</t>
  </si>
  <si>
    <t xml:space="preserve">     h8) 3.17% Sobre Extracción de Petróleo</t>
  </si>
  <si>
    <t xml:space="preserve">     h9) Gasolinas y Diésel</t>
  </si>
  <si>
    <t xml:space="preserve">    h10) Fondo del Impuesto Sobre la Renta</t>
  </si>
  <si>
    <t xml:space="preserve">    h11) Fondo  de Estabilización de los Ingresos de las Entidades Federativas</t>
  </si>
  <si>
    <t xml:space="preserve">     i1) Tenencia o Uso de Vehículos</t>
  </si>
  <si>
    <t xml:space="preserve">     i2) Fondo de Compensación de ISAN</t>
  </si>
  <si>
    <t xml:space="preserve">     i3) Impuesto Sobre Automoviles Nuevos</t>
  </si>
  <si>
    <t xml:space="preserve">     i4) Fondo de Compensación de Repecos - Intermedios</t>
  </si>
  <si>
    <t xml:space="preserve">     i5) Otros Incentivos Económicos</t>
  </si>
  <si>
    <t xml:space="preserve">     k1) Otros Convenios y Subsidios</t>
  </si>
  <si>
    <t xml:space="preserve">     l1) Participaciones en Ingresos Locales</t>
  </si>
  <si>
    <t xml:space="preserve">     l2) Otros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</si>
  <si>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</si>
  <si>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</si>
  <si>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</si>
  <si>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</si>
  <si>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</si>
  <si>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</si>
  <si>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1. Ingresos Derivados de Financiamientos con Fuente de Pago de Ingresos de Libre Disposición</t>
  </si>
  <si>
    <t>2. Ingresos derivados de Financiamientos con Fuente de Pago de Transferencias Federales Etiquetadas</t>
  </si>
  <si>
    <t>a4) Fondo de Aportaciones para el Fortalecimiento de los Municipios y de las Demarcaciones Territoriales del Distrito Federal</t>
  </si>
  <si>
    <t xml:space="preserve">     b1) Convenios de Protección Social en Salud</t>
  </si>
  <si>
    <t xml:space="preserve">     b2) Convenios de Descentralización</t>
  </si>
  <si>
    <t xml:space="preserve">     b3) Convenios de Reasignación</t>
  </si>
  <si>
    <t xml:space="preserve">     b4) Otros Convenios y Subsidios</t>
  </si>
  <si>
    <t xml:space="preserve">     c1) Fondo para Entidades Federativas y Municipios Productores de Hidrocarburos</t>
  </si>
  <si>
    <t xml:space="preserve">     c2) Fondo Minero</t>
  </si>
  <si>
    <t xml:space="preserve">     1) Intereses Ganados de Valores, Creditos, Bonos y Otros</t>
  </si>
  <si>
    <t>C.    Contribuciones de Mejoras</t>
  </si>
  <si>
    <t>D.    Derechos</t>
  </si>
  <si>
    <t>G.    Ingresos por Ventas de Bienes y Servicios</t>
  </si>
  <si>
    <t>H.    Participaciones</t>
  </si>
  <si>
    <t>I.   Total de Ingresos de Libre Disposición</t>
  </si>
  <si>
    <t>B.    Convenios (B= b1+b2+b3+b4)</t>
  </si>
  <si>
    <t>C.    Fondos Distintos de Aportaciones (C=c1+c2)</t>
  </si>
  <si>
    <t>D.    Transferencias, Subsidios y Subvenciones, y Pensiones y Jubilaciones</t>
  </si>
  <si>
    <t>E.    Otras Transferencias Federales Etiquetadas</t>
  </si>
  <si>
    <t>II.   Total de Transferencias Federales Etiquetadas (II= A+B+C+D+E)</t>
  </si>
  <si>
    <t>III.   Ingresos Derivados de Financiamientos (III=A+B)</t>
  </si>
  <si>
    <t>A.    Ingresos Derivados de Financiamientos</t>
  </si>
  <si>
    <t>IV.   Total de Ingresos (IV=I+II+III)</t>
  </si>
  <si>
    <t>Concepto                                                                                           (c)</t>
  </si>
  <si>
    <t>Estimado (d)</t>
  </si>
  <si>
    <t>Diferencia (e )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</si>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</sst>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0" fillId="3" borderId="5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7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11" xfId="0" applyFont="1" applyFill="1" applyBorder="1"/>
    <xf numFmtId="0" fontId="0" fillId="2" borderId="0" xfId="0" applyFont="1" applyFill="1" applyBorder="1"/>
    <xf numFmtId="0" fontId="0" fillId="2" borderId="4" xfId="0" applyFont="1" applyFill="1" applyBorder="1"/>
    <xf numFmtId="0" fontId="0" fillId="2" borderId="12" xfId="0" applyFont="1" applyFill="1" applyBorder="1"/>
    <xf numFmtId="0" fontId="0" fillId="2" borderId="12" xfId="0" applyFont="1" applyFill="1" applyBorder="1" applyAlignment="1"/>
    <xf numFmtId="49" fontId="1" fillId="0" borderId="0" xfId="0" applyNumberFormat="1" applyFont="1" applyAlignment="1"/>
    <xf numFmtId="49" fontId="1" fillId="2" borderId="0" xfId="0" applyNumberFormat="1" applyFont="1" applyFill="1" applyBorder="1"/>
    <xf numFmtId="49" fontId="1" fillId="2" borderId="3" xfId="0" applyNumberFormat="1" applyFont="1" applyFill="1" applyBorder="1" applyAlignment="1">
      <alignment wrapText="1"/>
    </xf>
    <xf numFmtId="3" fontId="1" fillId="2" borderId="12" xfId="0" applyNumberFormat="1" applyFont="1" applyFill="1" applyBorder="1"/>
    <xf numFmtId="1" fontId="1" fillId="2" borderId="0" xfId="0" applyNumberFormat="1" applyFont="1" applyFill="1" applyBorder="1"/>
    <xf numFmtId="3" fontId="1" fillId="2" borderId="0" xfId="0" applyNumberFormat="1" applyFont="1" applyFill="1" applyBorder="1"/>
    <xf numFmtId="3" fontId="1" fillId="2" borderId="4" xfId="0" applyNumberFormat="1" applyFont="1" applyFill="1" applyBorder="1"/>
    <xf numFmtId="1" fontId="1" fillId="2" borderId="12" xfId="0" applyNumberFormat="1" applyFont="1" applyFill="1" applyBorder="1"/>
    <xf numFmtId="49" fontId="2" fillId="2" borderId="3" xfId="0" applyNumberFormat="1" applyFont="1" applyFill="1" applyBorder="1" applyAlignment="1">
      <alignment wrapText="1"/>
    </xf>
    <xf numFmtId="3" fontId="1" fillId="2" borderId="12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0" fillId="0" borderId="4" xfId="0" applyFont="1" applyBorder="1"/>
    <xf numFmtId="0" fontId="0" fillId="0" borderId="7" xfId="0" applyFont="1" applyBorder="1"/>
    <xf numFmtId="0" fontId="0" fillId="2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/>
    <xf numFmtId="0" fontId="0" fillId="0" borderId="13" xfId="0" applyFont="1" applyBorder="1"/>
    <xf numFmtId="0" fontId="0" fillId="0" borderId="3" xfId="0" applyFont="1" applyBorder="1"/>
    <xf numFmtId="49" fontId="2" fillId="2" borderId="12" xfId="0" applyNumberFormat="1" applyFont="1" applyFill="1" applyBorder="1" applyAlignment="1">
      <alignment wrapText="1"/>
    </xf>
    <xf numFmtId="49" fontId="2" fillId="0" borderId="12" xfId="0" applyNumberFormat="1" applyFont="1" applyBorder="1" applyAlignment="1"/>
    <xf numFmtId="1" fontId="1" fillId="4" borderId="12" xfId="0" applyNumberFormat="1" applyFont="1" applyFill="1" applyBorder="1"/>
    <xf numFmtId="1" fontId="1" fillId="4" borderId="0" xfId="0" applyNumberFormat="1" applyFont="1" applyFill="1" applyBorder="1"/>
    <xf numFmtId="49" fontId="1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3" fontId="2" fillId="2" borderId="12" xfId="0" applyNumberFormat="1" applyFont="1" applyFill="1" applyBorder="1"/>
    <xf numFmtId="49" fontId="1" fillId="2" borderId="3" xfId="0" applyNumberFormat="1" applyFont="1" applyFill="1" applyBorder="1" applyAlignment="1"/>
    <xf numFmtId="49" fontId="1" fillId="2" borderId="12" xfId="0" applyNumberFormat="1" applyFont="1" applyFill="1" applyBorder="1" applyAlignment="1">
      <alignment wrapText="1"/>
    </xf>
    <xf numFmtId="3" fontId="0" fillId="2" borderId="0" xfId="0" applyNumberFormat="1" applyFont="1" applyFill="1" applyBorder="1"/>
    <xf numFmtId="4" fontId="0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180975</xdr:rowOff>
    </xdr:from>
    <xdr:to>
      <xdr:col>8</xdr:col>
      <xdr:colOff>28575</xdr:colOff>
      <xdr:row>4</xdr:row>
      <xdr:rowOff>161925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80975"/>
          <a:ext cx="27432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97"/>
  <sheetViews>
    <sheetView tabSelected="1" topLeftCell="C71" zoomScale="90" zoomScaleNormal="90" workbookViewId="0">
      <selection activeCell="H106" sqref="H106"/>
    </sheetView>
  </sheetViews>
  <sheetFormatPr baseColWidth="10" defaultRowHeight="15" x14ac:dyDescent="0.25"/>
  <cols>
    <col min="1" max="1" width="7.42578125" style="1" customWidth="1"/>
    <col min="2" max="2" width="43.85546875" style="2" customWidth="1"/>
    <col min="3" max="3" width="17.28515625" style="3" bestFit="1" customWidth="1"/>
    <col min="4" max="4" width="16" style="3" customWidth="1"/>
    <col min="5" max="8" width="17.28515625" style="3" bestFit="1" customWidth="1"/>
    <col min="9" max="16384" width="11.42578125" style="3"/>
  </cols>
  <sheetData>
    <row r="5" spans="1:8" ht="15.75" thickBot="1" x14ac:dyDescent="0.3">
      <c r="C5" s="54"/>
      <c r="D5" s="54"/>
      <c r="E5" s="54"/>
      <c r="F5" s="54"/>
    </row>
    <row r="6" spans="1:8" x14ac:dyDescent="0.25">
      <c r="B6" s="55" t="s">
        <v>0</v>
      </c>
      <c r="C6" s="56"/>
      <c r="D6" s="56"/>
      <c r="E6" s="56"/>
      <c r="F6" s="56"/>
      <c r="G6" s="56"/>
      <c r="H6" s="57"/>
    </row>
    <row r="7" spans="1:8" x14ac:dyDescent="0.25">
      <c r="B7" s="51" t="s">
        <v>1</v>
      </c>
      <c r="C7" s="52"/>
      <c r="D7" s="52"/>
      <c r="E7" s="52"/>
      <c r="F7" s="52"/>
      <c r="G7" s="52"/>
      <c r="H7" s="53"/>
    </row>
    <row r="8" spans="1:8" x14ac:dyDescent="0.25">
      <c r="B8" s="51" t="s">
        <v>79</v>
      </c>
      <c r="C8" s="52"/>
      <c r="D8" s="52"/>
      <c r="E8" s="52"/>
      <c r="F8" s="52"/>
      <c r="G8" s="52"/>
      <c r="H8" s="53"/>
    </row>
    <row r="9" spans="1:8" x14ac:dyDescent="0.25">
      <c r="B9" s="51" t="s">
        <v>2</v>
      </c>
      <c r="C9" s="52"/>
      <c r="D9" s="52"/>
      <c r="E9" s="52"/>
      <c r="F9" s="52"/>
      <c r="G9" s="52"/>
      <c r="H9" s="53"/>
    </row>
    <row r="10" spans="1:8" ht="15.75" thickBot="1" x14ac:dyDescent="0.3">
      <c r="A10" s="13"/>
      <c r="B10" s="4"/>
      <c r="C10" s="5"/>
      <c r="D10" s="5"/>
      <c r="E10" s="5"/>
      <c r="F10" s="5"/>
      <c r="G10" s="5"/>
      <c r="H10" s="6"/>
    </row>
    <row r="11" spans="1:8" ht="15.75" thickBot="1" x14ac:dyDescent="0.3">
      <c r="B11" s="44" t="s">
        <v>76</v>
      </c>
      <c r="C11" s="38" t="s">
        <v>3</v>
      </c>
      <c r="D11" s="39"/>
      <c r="E11" s="39"/>
      <c r="F11" s="39"/>
      <c r="G11" s="40"/>
      <c r="H11" s="41" t="s">
        <v>78</v>
      </c>
    </row>
    <row r="12" spans="1:8" x14ac:dyDescent="0.25">
      <c r="B12" s="45"/>
      <c r="C12" s="47" t="s">
        <v>77</v>
      </c>
      <c r="D12" s="49" t="s">
        <v>27</v>
      </c>
      <c r="E12" s="47" t="s">
        <v>4</v>
      </c>
      <c r="F12" s="49" t="s">
        <v>5</v>
      </c>
      <c r="G12" s="47" t="s">
        <v>6</v>
      </c>
      <c r="H12" s="42"/>
    </row>
    <row r="13" spans="1:8" ht="39.75" customHeight="1" thickBot="1" x14ac:dyDescent="0.3">
      <c r="B13" s="46"/>
      <c r="C13" s="48"/>
      <c r="D13" s="50"/>
      <c r="E13" s="48"/>
      <c r="F13" s="50"/>
      <c r="G13" s="48"/>
      <c r="H13" s="43"/>
    </row>
    <row r="14" spans="1:8" x14ac:dyDescent="0.25">
      <c r="B14" s="7"/>
      <c r="C14" s="8"/>
      <c r="D14" s="14"/>
      <c r="E14" s="8"/>
      <c r="F14" s="9"/>
      <c r="G14" s="8"/>
      <c r="H14" s="10"/>
    </row>
    <row r="15" spans="1:8" x14ac:dyDescent="0.25">
      <c r="B15" s="21" t="s">
        <v>7</v>
      </c>
      <c r="C15" s="11"/>
      <c r="D15" s="9"/>
      <c r="E15" s="11"/>
      <c r="F15" s="9"/>
      <c r="G15" s="11"/>
      <c r="H15" s="10"/>
    </row>
    <row r="16" spans="1:8" x14ac:dyDescent="0.25">
      <c r="A16" s="13"/>
      <c r="B16" s="15" t="s">
        <v>19</v>
      </c>
      <c r="C16" s="16">
        <v>334302424</v>
      </c>
      <c r="D16" s="17">
        <v>0</v>
      </c>
      <c r="E16" s="16">
        <f>+C16</f>
        <v>334302424</v>
      </c>
      <c r="F16" s="18">
        <v>426821876</v>
      </c>
      <c r="G16" s="16">
        <v>426821876</v>
      </c>
      <c r="H16" s="19">
        <f>G16-C16</f>
        <v>92519452</v>
      </c>
    </row>
    <row r="17" spans="1:8" x14ac:dyDescent="0.25">
      <c r="A17" s="13"/>
      <c r="B17" s="15" t="s">
        <v>18</v>
      </c>
      <c r="C17" s="20">
        <v>0</v>
      </c>
      <c r="D17" s="17">
        <v>0</v>
      </c>
      <c r="E17" s="16">
        <f t="shared" ref="E17:E48" si="0">+C17</f>
        <v>0</v>
      </c>
      <c r="F17" s="9">
        <v>0</v>
      </c>
      <c r="G17" s="11">
        <v>0</v>
      </c>
      <c r="H17" s="19">
        <f t="shared" ref="H17:H50" si="1">G17-C17</f>
        <v>0</v>
      </c>
    </row>
    <row r="18" spans="1:8" x14ac:dyDescent="0.25">
      <c r="B18" s="15" t="s">
        <v>63</v>
      </c>
      <c r="C18" s="20">
        <v>0</v>
      </c>
      <c r="D18" s="17">
        <v>0</v>
      </c>
      <c r="E18" s="16">
        <f t="shared" si="0"/>
        <v>0</v>
      </c>
      <c r="F18" s="9">
        <v>0</v>
      </c>
      <c r="G18" s="11">
        <v>0</v>
      </c>
      <c r="H18" s="19">
        <f t="shared" si="1"/>
        <v>0</v>
      </c>
    </row>
    <row r="19" spans="1:8" x14ac:dyDescent="0.25">
      <c r="B19" s="15" t="s">
        <v>64</v>
      </c>
      <c r="C19" s="16">
        <v>337440533</v>
      </c>
      <c r="D19" s="17">
        <v>0</v>
      </c>
      <c r="E19" s="16">
        <f t="shared" si="0"/>
        <v>337440533</v>
      </c>
      <c r="F19" s="18">
        <v>425870393</v>
      </c>
      <c r="G19" s="16">
        <v>425870393</v>
      </c>
      <c r="H19" s="19">
        <f t="shared" si="1"/>
        <v>88429860</v>
      </c>
    </row>
    <row r="20" spans="1:8" x14ac:dyDescent="0.25">
      <c r="A20" s="13"/>
      <c r="B20" s="15" t="s">
        <v>20</v>
      </c>
      <c r="C20" s="16">
        <v>6134674</v>
      </c>
      <c r="D20" s="17">
        <v>0</v>
      </c>
      <c r="E20" s="16">
        <f t="shared" si="0"/>
        <v>6134674</v>
      </c>
      <c r="F20" s="18">
        <v>23804113</v>
      </c>
      <c r="G20" s="16">
        <v>23804113</v>
      </c>
      <c r="H20" s="19">
        <f t="shared" si="1"/>
        <v>17669439</v>
      </c>
    </row>
    <row r="21" spans="1:8" x14ac:dyDescent="0.25">
      <c r="A21" s="13"/>
      <c r="B21" s="15" t="s">
        <v>21</v>
      </c>
      <c r="C21" s="16">
        <v>8383630</v>
      </c>
      <c r="D21" s="17">
        <v>0</v>
      </c>
      <c r="E21" s="16">
        <f t="shared" si="0"/>
        <v>8383630</v>
      </c>
      <c r="F21" s="18">
        <v>4088666</v>
      </c>
      <c r="G21" s="16">
        <v>4088666</v>
      </c>
      <c r="H21" s="19">
        <f t="shared" si="1"/>
        <v>-4294964</v>
      </c>
    </row>
    <row r="22" spans="1:8" x14ac:dyDescent="0.25">
      <c r="B22" s="15" t="s">
        <v>65</v>
      </c>
      <c r="C22" s="20">
        <v>0</v>
      </c>
      <c r="D22" s="17">
        <v>0</v>
      </c>
      <c r="E22" s="16">
        <f t="shared" si="0"/>
        <v>0</v>
      </c>
      <c r="F22" s="9"/>
      <c r="G22" s="11"/>
      <c r="H22" s="19">
        <f t="shared" si="1"/>
        <v>0</v>
      </c>
    </row>
    <row r="23" spans="1:8" x14ac:dyDescent="0.25">
      <c r="B23" s="15" t="s">
        <v>66</v>
      </c>
      <c r="C23" s="16">
        <f>+C25+C26+C27+C28+C29+C30+C31+C32+C33+C34+C35</f>
        <v>4267354677</v>
      </c>
      <c r="D23" s="17">
        <v>0</v>
      </c>
      <c r="E23" s="16">
        <f>+E25+E26+E27+E28+E29+E30+E31+E32+E33+E34+E35</f>
        <v>4267354677</v>
      </c>
      <c r="F23" s="16">
        <f>+F25+F26+F27+F28+F29+F30+F31+F32+F33+F34+F35</f>
        <v>4858349567</v>
      </c>
      <c r="G23" s="16">
        <f>+G25+G26+G27+G28+G29+G30+G31+G32+G33+G34+G35</f>
        <v>4858349567</v>
      </c>
      <c r="H23" s="19">
        <f t="shared" si="1"/>
        <v>590994890</v>
      </c>
    </row>
    <row r="24" spans="1:8" x14ac:dyDescent="0.25">
      <c r="B24" s="15" t="s">
        <v>8</v>
      </c>
      <c r="C24" s="11"/>
      <c r="D24" s="17">
        <v>0</v>
      </c>
      <c r="E24" s="16">
        <f t="shared" si="0"/>
        <v>0</v>
      </c>
      <c r="F24" s="9"/>
      <c r="G24" s="11"/>
      <c r="H24" s="19">
        <f t="shared" si="1"/>
        <v>0</v>
      </c>
    </row>
    <row r="25" spans="1:8" x14ac:dyDescent="0.25">
      <c r="B25" s="15" t="s">
        <v>28</v>
      </c>
      <c r="C25" s="16">
        <v>3466447613</v>
      </c>
      <c r="D25" s="17">
        <v>0</v>
      </c>
      <c r="E25" s="16">
        <f t="shared" si="0"/>
        <v>3466447613</v>
      </c>
      <c r="F25" s="18">
        <v>3888065887</v>
      </c>
      <c r="G25" s="16">
        <v>3888065887</v>
      </c>
      <c r="H25" s="19">
        <f t="shared" si="1"/>
        <v>421618274</v>
      </c>
    </row>
    <row r="26" spans="1:8" x14ac:dyDescent="0.25">
      <c r="B26" s="15" t="s">
        <v>29</v>
      </c>
      <c r="C26" s="16">
        <v>321985270</v>
      </c>
      <c r="D26" s="17">
        <v>0</v>
      </c>
      <c r="E26" s="16">
        <f t="shared" si="0"/>
        <v>321985270</v>
      </c>
      <c r="F26" s="18">
        <v>327863246</v>
      </c>
      <c r="G26" s="16">
        <v>327863246</v>
      </c>
      <c r="H26" s="19">
        <f t="shared" si="1"/>
        <v>5877976</v>
      </c>
    </row>
    <row r="27" spans="1:8" x14ac:dyDescent="0.25">
      <c r="B27" s="15" t="s">
        <v>30</v>
      </c>
      <c r="C27" s="16">
        <v>178747862</v>
      </c>
      <c r="D27" s="17">
        <v>0</v>
      </c>
      <c r="E27" s="16">
        <f t="shared" si="0"/>
        <v>178747862</v>
      </c>
      <c r="F27" s="18">
        <v>185802953</v>
      </c>
      <c r="G27" s="16">
        <v>185802953</v>
      </c>
      <c r="H27" s="19">
        <f t="shared" si="1"/>
        <v>7055091</v>
      </c>
    </row>
    <row r="28" spans="1:8" x14ac:dyDescent="0.25">
      <c r="B28" s="15" t="s">
        <v>31</v>
      </c>
      <c r="C28" s="16">
        <v>142158534</v>
      </c>
      <c r="D28" s="17">
        <v>0</v>
      </c>
      <c r="E28" s="16">
        <f t="shared" si="0"/>
        <v>142158534</v>
      </c>
      <c r="F28" s="18">
        <v>142691782</v>
      </c>
      <c r="G28" s="16">
        <v>142691782</v>
      </c>
      <c r="H28" s="19">
        <f t="shared" si="1"/>
        <v>533248</v>
      </c>
    </row>
    <row r="29" spans="1:8" x14ac:dyDescent="0.25">
      <c r="B29" s="15" t="s">
        <v>32</v>
      </c>
      <c r="C29" s="20">
        <v>0</v>
      </c>
      <c r="D29" s="17">
        <v>0</v>
      </c>
      <c r="E29" s="16">
        <f t="shared" si="0"/>
        <v>0</v>
      </c>
      <c r="F29" s="17">
        <v>0</v>
      </c>
      <c r="G29" s="20">
        <v>0</v>
      </c>
      <c r="H29" s="19">
        <f t="shared" si="1"/>
        <v>0</v>
      </c>
    </row>
    <row r="30" spans="1:8" ht="30" x14ac:dyDescent="0.25">
      <c r="B30" s="15" t="s">
        <v>33</v>
      </c>
      <c r="C30" s="16">
        <v>49952640</v>
      </c>
      <c r="D30" s="17">
        <v>0</v>
      </c>
      <c r="E30" s="16">
        <f t="shared" si="0"/>
        <v>49952640</v>
      </c>
      <c r="F30" s="18">
        <v>65644643</v>
      </c>
      <c r="G30" s="16">
        <v>65644643</v>
      </c>
      <c r="H30" s="19">
        <f t="shared" si="1"/>
        <v>15692003</v>
      </c>
    </row>
    <row r="31" spans="1:8" ht="30" x14ac:dyDescent="0.25">
      <c r="B31" s="15" t="s">
        <v>34</v>
      </c>
      <c r="C31" s="20">
        <v>0</v>
      </c>
      <c r="D31" s="17">
        <v>0</v>
      </c>
      <c r="E31" s="16">
        <f t="shared" si="0"/>
        <v>0</v>
      </c>
      <c r="F31" s="17">
        <v>0</v>
      </c>
      <c r="G31" s="20">
        <v>0</v>
      </c>
      <c r="H31" s="19">
        <f t="shared" si="1"/>
        <v>0</v>
      </c>
    </row>
    <row r="32" spans="1:8" x14ac:dyDescent="0.25">
      <c r="B32" s="15" t="s">
        <v>35</v>
      </c>
      <c r="C32" s="20">
        <v>0</v>
      </c>
      <c r="D32" s="17">
        <v>0</v>
      </c>
      <c r="E32" s="16">
        <f t="shared" si="0"/>
        <v>0</v>
      </c>
      <c r="F32" s="17">
        <v>0</v>
      </c>
      <c r="G32" s="20">
        <v>0</v>
      </c>
      <c r="H32" s="19">
        <f t="shared" si="1"/>
        <v>0</v>
      </c>
    </row>
    <row r="33" spans="1:8" x14ac:dyDescent="0.25">
      <c r="B33" s="15" t="s">
        <v>36</v>
      </c>
      <c r="C33" s="16">
        <v>108062758</v>
      </c>
      <c r="D33" s="17">
        <v>0</v>
      </c>
      <c r="E33" s="16">
        <f t="shared" si="0"/>
        <v>108062758</v>
      </c>
      <c r="F33" s="18">
        <v>114062325</v>
      </c>
      <c r="G33" s="16">
        <v>114062325</v>
      </c>
      <c r="H33" s="19">
        <f t="shared" si="1"/>
        <v>5999567</v>
      </c>
    </row>
    <row r="34" spans="1:8" x14ac:dyDescent="0.25">
      <c r="B34" s="15" t="s">
        <v>37</v>
      </c>
      <c r="C34" s="20">
        <v>0</v>
      </c>
      <c r="D34" s="17">
        <v>0</v>
      </c>
      <c r="E34" s="16">
        <f t="shared" si="0"/>
        <v>0</v>
      </c>
      <c r="F34" s="18">
        <v>134218731</v>
      </c>
      <c r="G34" s="16">
        <v>134218731</v>
      </c>
      <c r="H34" s="19">
        <f t="shared" si="1"/>
        <v>134218731</v>
      </c>
    </row>
    <row r="35" spans="1:8" ht="30" x14ac:dyDescent="0.25">
      <c r="B35" s="15" t="s">
        <v>38</v>
      </c>
      <c r="C35" s="20">
        <v>0</v>
      </c>
      <c r="D35" s="17">
        <v>0</v>
      </c>
      <c r="E35" s="16">
        <f t="shared" si="0"/>
        <v>0</v>
      </c>
      <c r="F35" s="17">
        <v>0</v>
      </c>
      <c r="G35" s="20">
        <v>0</v>
      </c>
      <c r="H35" s="19">
        <f t="shared" si="1"/>
        <v>0</v>
      </c>
    </row>
    <row r="36" spans="1:8" x14ac:dyDescent="0.25">
      <c r="A36" s="13"/>
      <c r="B36" s="59" t="s">
        <v>25</v>
      </c>
      <c r="C36" s="16">
        <f>+C38+C39+C40+C41+C42</f>
        <v>64344052</v>
      </c>
      <c r="D36" s="17">
        <v>0</v>
      </c>
      <c r="E36" s="16">
        <f t="shared" ref="E36:G36" si="2">+E38+E39+E40+E41+E42</f>
        <v>64344052</v>
      </c>
      <c r="F36" s="16">
        <f t="shared" si="2"/>
        <v>150805081</v>
      </c>
      <c r="G36" s="16">
        <f t="shared" si="2"/>
        <v>150805081</v>
      </c>
      <c r="H36" s="19">
        <f t="shared" si="1"/>
        <v>86461029</v>
      </c>
    </row>
    <row r="37" spans="1:8" x14ac:dyDescent="0.25">
      <c r="B37" s="59" t="s">
        <v>9</v>
      </c>
      <c r="C37" s="11"/>
      <c r="D37" s="17">
        <v>0</v>
      </c>
      <c r="E37" s="16">
        <f t="shared" si="0"/>
        <v>0</v>
      </c>
      <c r="F37" s="9"/>
      <c r="G37" s="11"/>
      <c r="H37" s="19">
        <f t="shared" si="1"/>
        <v>0</v>
      </c>
    </row>
    <row r="38" spans="1:8" x14ac:dyDescent="0.25">
      <c r="B38" s="15" t="s">
        <v>39</v>
      </c>
      <c r="C38" s="20">
        <v>0</v>
      </c>
      <c r="D38" s="17">
        <v>0</v>
      </c>
      <c r="E38" s="16">
        <f t="shared" si="0"/>
        <v>0</v>
      </c>
      <c r="F38" s="18">
        <v>13673</v>
      </c>
      <c r="G38" s="16">
        <v>13673</v>
      </c>
      <c r="H38" s="19">
        <f t="shared" si="1"/>
        <v>13673</v>
      </c>
    </row>
    <row r="39" spans="1:8" x14ac:dyDescent="0.25">
      <c r="B39" s="15" t="s">
        <v>40</v>
      </c>
      <c r="C39" s="16">
        <v>7293594</v>
      </c>
      <c r="D39" s="17">
        <v>0</v>
      </c>
      <c r="E39" s="16">
        <f t="shared" si="0"/>
        <v>7293594</v>
      </c>
      <c r="F39" s="18">
        <v>7293603</v>
      </c>
      <c r="G39" s="16">
        <v>7293603</v>
      </c>
      <c r="H39" s="19">
        <f t="shared" si="1"/>
        <v>9</v>
      </c>
    </row>
    <row r="40" spans="1:8" x14ac:dyDescent="0.25">
      <c r="B40" s="15" t="s">
        <v>41</v>
      </c>
      <c r="C40" s="16">
        <v>25313356</v>
      </c>
      <c r="D40" s="17">
        <v>0</v>
      </c>
      <c r="E40" s="16">
        <f t="shared" si="0"/>
        <v>25313356</v>
      </c>
      <c r="F40" s="18">
        <v>27205526</v>
      </c>
      <c r="G40" s="16">
        <v>27205526</v>
      </c>
      <c r="H40" s="19">
        <f t="shared" si="1"/>
        <v>1892170</v>
      </c>
    </row>
    <row r="41" spans="1:8" ht="30" x14ac:dyDescent="0.25">
      <c r="B41" s="15" t="s">
        <v>42</v>
      </c>
      <c r="C41" s="16">
        <v>2455399</v>
      </c>
      <c r="D41" s="17">
        <v>0</v>
      </c>
      <c r="E41" s="16">
        <f t="shared" si="0"/>
        <v>2455399</v>
      </c>
      <c r="F41" s="18">
        <v>2885764</v>
      </c>
      <c r="G41" s="16">
        <v>2885764</v>
      </c>
      <c r="H41" s="19">
        <f t="shared" si="1"/>
        <v>430365</v>
      </c>
    </row>
    <row r="42" spans="1:8" x14ac:dyDescent="0.25">
      <c r="B42" s="15" t="s">
        <v>43</v>
      </c>
      <c r="C42" s="16">
        <v>29281703</v>
      </c>
      <c r="D42" s="17">
        <v>0</v>
      </c>
      <c r="E42" s="16">
        <f t="shared" si="0"/>
        <v>29281703</v>
      </c>
      <c r="F42" s="18">
        <v>113406515</v>
      </c>
      <c r="G42" s="16">
        <v>113406515</v>
      </c>
      <c r="H42" s="19">
        <f t="shared" si="1"/>
        <v>84124812</v>
      </c>
    </row>
    <row r="43" spans="1:8" x14ac:dyDescent="0.25">
      <c r="A43" s="13"/>
      <c r="B43" s="15" t="s">
        <v>22</v>
      </c>
      <c r="C43" s="20">
        <v>0</v>
      </c>
      <c r="D43" s="17">
        <v>0</v>
      </c>
      <c r="E43" s="16">
        <f t="shared" si="0"/>
        <v>0</v>
      </c>
      <c r="F43" s="17">
        <v>0</v>
      </c>
      <c r="G43" s="20">
        <v>0</v>
      </c>
      <c r="H43" s="19">
        <f t="shared" si="1"/>
        <v>0</v>
      </c>
    </row>
    <row r="44" spans="1:8" x14ac:dyDescent="0.25">
      <c r="A44" s="13"/>
      <c r="B44" s="15" t="s">
        <v>23</v>
      </c>
      <c r="C44" s="20">
        <v>0</v>
      </c>
      <c r="D44" s="17">
        <v>0</v>
      </c>
      <c r="E44" s="16">
        <f t="shared" si="0"/>
        <v>0</v>
      </c>
      <c r="F44" s="17">
        <v>0</v>
      </c>
      <c r="G44" s="20">
        <v>0</v>
      </c>
      <c r="H44" s="19">
        <f t="shared" si="1"/>
        <v>0</v>
      </c>
    </row>
    <row r="45" spans="1:8" x14ac:dyDescent="0.25">
      <c r="B45" s="15" t="s">
        <v>44</v>
      </c>
      <c r="C45" s="20">
        <v>0</v>
      </c>
      <c r="D45" s="17">
        <v>0</v>
      </c>
      <c r="E45" s="16">
        <f t="shared" si="0"/>
        <v>0</v>
      </c>
      <c r="F45" s="17">
        <v>0</v>
      </c>
      <c r="G45" s="11"/>
      <c r="H45" s="19">
        <f t="shared" si="1"/>
        <v>0</v>
      </c>
    </row>
    <row r="46" spans="1:8" x14ac:dyDescent="0.25">
      <c r="A46" s="13"/>
      <c r="B46" s="15" t="s">
        <v>24</v>
      </c>
      <c r="C46" s="20">
        <v>0</v>
      </c>
      <c r="D46" s="17">
        <v>0</v>
      </c>
      <c r="E46" s="16">
        <f t="shared" si="0"/>
        <v>0</v>
      </c>
      <c r="F46" s="17">
        <v>0</v>
      </c>
      <c r="G46" s="20">
        <v>0</v>
      </c>
      <c r="H46" s="19">
        <f t="shared" si="1"/>
        <v>0</v>
      </c>
    </row>
    <row r="47" spans="1:8" x14ac:dyDescent="0.25">
      <c r="B47" s="15" t="s">
        <v>45</v>
      </c>
      <c r="C47" s="20">
        <v>0</v>
      </c>
      <c r="D47" s="17">
        <v>0</v>
      </c>
      <c r="E47" s="16">
        <f t="shared" si="0"/>
        <v>0</v>
      </c>
      <c r="F47" s="17">
        <v>0</v>
      </c>
      <c r="G47" s="20">
        <v>0</v>
      </c>
      <c r="H47" s="19">
        <f t="shared" si="1"/>
        <v>0</v>
      </c>
    </row>
    <row r="48" spans="1:8" x14ac:dyDescent="0.25">
      <c r="B48" s="15" t="s">
        <v>46</v>
      </c>
      <c r="C48" s="20">
        <v>0</v>
      </c>
      <c r="D48" s="17">
        <v>0</v>
      </c>
      <c r="E48" s="16">
        <f t="shared" si="0"/>
        <v>0</v>
      </c>
      <c r="F48" s="17">
        <v>0</v>
      </c>
      <c r="G48" s="20">
        <v>0</v>
      </c>
      <c r="H48" s="19">
        <f t="shared" si="1"/>
        <v>0</v>
      </c>
    </row>
    <row r="49" spans="1:8" x14ac:dyDescent="0.25">
      <c r="B49" s="15"/>
      <c r="C49" s="11"/>
      <c r="D49" s="9"/>
      <c r="E49" s="11"/>
      <c r="F49" s="9"/>
      <c r="G49" s="11"/>
      <c r="H49" s="19">
        <f t="shared" si="1"/>
        <v>0</v>
      </c>
    </row>
    <row r="50" spans="1:8" x14ac:dyDescent="0.25">
      <c r="B50" s="21" t="s">
        <v>67</v>
      </c>
      <c r="C50" s="58">
        <f>+C16+C17+C18+C19+C20+C21+C22+C23+C36</f>
        <v>5017959990</v>
      </c>
      <c r="D50" s="17">
        <v>0</v>
      </c>
      <c r="E50" s="58">
        <f>+E16+E17+E18+E19+E20+E21+E22+E23+E36</f>
        <v>5017959990</v>
      </c>
      <c r="F50" s="58">
        <f>+F16+F17+F18+F19+F20+F21+F22+F23+F36</f>
        <v>5889739696</v>
      </c>
      <c r="G50" s="58">
        <f>+G16+G17+G18+G19+G20+G21+G22+G23+G36</f>
        <v>5889739696</v>
      </c>
      <c r="H50" s="58">
        <f t="shared" si="1"/>
        <v>871779706</v>
      </c>
    </row>
    <row r="51" spans="1:8" x14ac:dyDescent="0.25">
      <c r="B51" s="15" t="s">
        <v>10</v>
      </c>
      <c r="C51" s="11"/>
      <c r="D51" s="9"/>
      <c r="E51" s="11"/>
      <c r="F51" s="9"/>
      <c r="G51" s="11"/>
      <c r="H51" s="10"/>
    </row>
    <row r="52" spans="1:8" x14ac:dyDescent="0.25">
      <c r="B52" s="7"/>
      <c r="C52" s="11"/>
      <c r="D52" s="9"/>
      <c r="E52" s="11"/>
      <c r="F52" s="9"/>
      <c r="G52" s="11"/>
      <c r="H52" s="10"/>
    </row>
    <row r="53" spans="1:8" ht="30" x14ac:dyDescent="0.25">
      <c r="B53" s="21" t="s">
        <v>11</v>
      </c>
      <c r="C53" s="33"/>
      <c r="D53" s="34"/>
      <c r="E53" s="33"/>
      <c r="F53" s="34"/>
      <c r="G53" s="33"/>
      <c r="H53" s="19">
        <f>SUM(H16:H52)</f>
        <v>2421015331</v>
      </c>
    </row>
    <row r="54" spans="1:8" x14ac:dyDescent="0.25">
      <c r="B54" s="15"/>
      <c r="C54" s="20"/>
      <c r="D54" s="17"/>
      <c r="E54" s="20"/>
      <c r="F54" s="17"/>
      <c r="G54" s="20"/>
      <c r="H54" s="19"/>
    </row>
    <row r="55" spans="1:8" x14ac:dyDescent="0.25">
      <c r="B55" s="21" t="s">
        <v>12</v>
      </c>
      <c r="C55" s="11"/>
      <c r="D55" s="9"/>
      <c r="E55" s="11"/>
      <c r="F55" s="9"/>
      <c r="G55" s="11"/>
      <c r="H55" s="10"/>
    </row>
    <row r="56" spans="1:8" x14ac:dyDescent="0.25">
      <c r="A56" s="13"/>
      <c r="B56" s="15" t="s">
        <v>26</v>
      </c>
      <c r="C56" s="16">
        <f>+C57+C58+C59+C60+C61+C62+C64+C63</f>
        <v>11244734755</v>
      </c>
      <c r="D56" s="17">
        <v>0</v>
      </c>
      <c r="E56" s="16">
        <f t="shared" ref="E56:G56" si="3">+E57+E58+E59+E60+E61+E62+E64+E63</f>
        <v>11244734755</v>
      </c>
      <c r="F56" s="16">
        <f t="shared" si="3"/>
        <v>11112631172</v>
      </c>
      <c r="G56" s="16">
        <f t="shared" si="3"/>
        <v>11112631172</v>
      </c>
      <c r="H56" s="19">
        <f t="shared" ref="H56:H89" si="4">G56-C56</f>
        <v>-132103583</v>
      </c>
    </row>
    <row r="57" spans="1:8" ht="30" x14ac:dyDescent="0.25">
      <c r="B57" s="15" t="s">
        <v>47</v>
      </c>
      <c r="C57" s="16">
        <v>6889775731</v>
      </c>
      <c r="D57" s="17">
        <v>0</v>
      </c>
      <c r="E57" s="16">
        <v>6889775731</v>
      </c>
      <c r="F57" s="16">
        <v>6743320943</v>
      </c>
      <c r="G57" s="16">
        <v>6743320943</v>
      </c>
      <c r="H57" s="19">
        <f t="shared" si="4"/>
        <v>-146454788</v>
      </c>
    </row>
    <row r="58" spans="1:8" ht="30" x14ac:dyDescent="0.25">
      <c r="B58" s="15" t="s">
        <v>48</v>
      </c>
      <c r="C58" s="16">
        <v>1173756499</v>
      </c>
      <c r="D58" s="17">
        <v>0</v>
      </c>
      <c r="E58" s="16">
        <v>1173756499</v>
      </c>
      <c r="F58" s="16">
        <v>1086038152</v>
      </c>
      <c r="G58" s="16">
        <v>1086038152</v>
      </c>
      <c r="H58" s="19">
        <f t="shared" si="4"/>
        <v>-87718347</v>
      </c>
    </row>
    <row r="59" spans="1:8" ht="30" x14ac:dyDescent="0.25">
      <c r="B59" s="15" t="s">
        <v>49</v>
      </c>
      <c r="C59" s="16">
        <v>1947784728</v>
      </c>
      <c r="D59" s="17">
        <v>0</v>
      </c>
      <c r="E59" s="16">
        <v>1947784728</v>
      </c>
      <c r="F59" s="16">
        <v>1956450831</v>
      </c>
      <c r="G59" s="16">
        <v>1956450831</v>
      </c>
      <c r="H59" s="19">
        <f t="shared" si="4"/>
        <v>8666103</v>
      </c>
    </row>
    <row r="60" spans="1:8" ht="60" x14ac:dyDescent="0.25">
      <c r="B60" s="15" t="s">
        <v>55</v>
      </c>
      <c r="C60" s="16">
        <v>553747965</v>
      </c>
      <c r="D60" s="17">
        <v>0</v>
      </c>
      <c r="E60" s="16">
        <v>553747965</v>
      </c>
      <c r="F60" s="16">
        <v>556127520</v>
      </c>
      <c r="G60" s="16">
        <v>556127520</v>
      </c>
      <c r="H60" s="19">
        <f t="shared" si="4"/>
        <v>2379555</v>
      </c>
    </row>
    <row r="61" spans="1:8" x14ac:dyDescent="0.25">
      <c r="B61" s="15" t="s">
        <v>13</v>
      </c>
      <c r="C61" s="16">
        <v>190758700</v>
      </c>
      <c r="D61" s="17">
        <v>0</v>
      </c>
      <c r="E61" s="16">
        <v>190758700</v>
      </c>
      <c r="F61" s="16">
        <v>289997622</v>
      </c>
      <c r="G61" s="16">
        <v>289997622</v>
      </c>
      <c r="H61" s="19">
        <f t="shared" si="4"/>
        <v>99238922</v>
      </c>
    </row>
    <row r="62" spans="1:8" ht="30" x14ac:dyDescent="0.25">
      <c r="B62" s="15" t="s">
        <v>50</v>
      </c>
      <c r="C62" s="16">
        <v>36132055</v>
      </c>
      <c r="D62" s="17">
        <v>0</v>
      </c>
      <c r="E62" s="16">
        <v>36132055</v>
      </c>
      <c r="F62" s="16">
        <v>36877019</v>
      </c>
      <c r="G62" s="16">
        <v>36877019</v>
      </c>
      <c r="H62" s="19">
        <f t="shared" si="4"/>
        <v>744964</v>
      </c>
    </row>
    <row r="63" spans="1:8" ht="30" x14ac:dyDescent="0.25">
      <c r="B63" s="15" t="s">
        <v>51</v>
      </c>
      <c r="C63" s="16">
        <v>82753068</v>
      </c>
      <c r="D63" s="17">
        <v>0</v>
      </c>
      <c r="E63" s="16">
        <v>82753068</v>
      </c>
      <c r="F63" s="16">
        <v>66647691</v>
      </c>
      <c r="G63" s="16">
        <v>66647691</v>
      </c>
      <c r="H63" s="19">
        <f t="shared" si="4"/>
        <v>-16105377</v>
      </c>
    </row>
    <row r="64" spans="1:8" ht="30" x14ac:dyDescent="0.25">
      <c r="B64" s="15" t="s">
        <v>52</v>
      </c>
      <c r="C64" s="16">
        <v>370026009</v>
      </c>
      <c r="D64" s="17">
        <v>0</v>
      </c>
      <c r="E64" s="16">
        <v>370026009</v>
      </c>
      <c r="F64" s="16">
        <v>377171394</v>
      </c>
      <c r="G64" s="16">
        <v>377171394</v>
      </c>
      <c r="H64" s="19">
        <f t="shared" si="4"/>
        <v>7145385</v>
      </c>
    </row>
    <row r="65" spans="2:8" x14ac:dyDescent="0.25">
      <c r="B65" s="15"/>
      <c r="C65" s="11"/>
      <c r="D65" s="9"/>
      <c r="E65" s="11"/>
      <c r="F65" s="9"/>
      <c r="G65" s="11"/>
      <c r="H65" s="19">
        <f t="shared" si="4"/>
        <v>0</v>
      </c>
    </row>
    <row r="66" spans="2:8" x14ac:dyDescent="0.25">
      <c r="B66" s="15" t="s">
        <v>68</v>
      </c>
      <c r="C66" s="16">
        <f>+C67+C68+C69+C70</f>
        <v>354304250</v>
      </c>
      <c r="D66" s="16">
        <f t="shared" ref="D66:G66" si="5">+D67+D68+D69+D70</f>
        <v>0</v>
      </c>
      <c r="E66" s="16">
        <f>+E67+E68+E69+E70</f>
        <v>354304250</v>
      </c>
      <c r="F66" s="16">
        <f t="shared" si="5"/>
        <v>1355772955</v>
      </c>
      <c r="G66" s="16">
        <f t="shared" si="5"/>
        <v>1355772955</v>
      </c>
      <c r="H66" s="19">
        <f t="shared" si="4"/>
        <v>1001468705</v>
      </c>
    </row>
    <row r="67" spans="2:8" x14ac:dyDescent="0.25">
      <c r="B67" s="15" t="s">
        <v>56</v>
      </c>
      <c r="C67" s="20">
        <v>0</v>
      </c>
      <c r="D67" s="17">
        <v>0</v>
      </c>
      <c r="E67" s="20">
        <v>0</v>
      </c>
      <c r="F67" s="9"/>
      <c r="G67" s="11"/>
      <c r="H67" s="19">
        <f t="shared" si="4"/>
        <v>0</v>
      </c>
    </row>
    <row r="68" spans="2:8" x14ac:dyDescent="0.25">
      <c r="B68" s="60" t="s">
        <v>57</v>
      </c>
      <c r="C68" s="17">
        <v>0</v>
      </c>
      <c r="D68" s="20">
        <v>0</v>
      </c>
      <c r="E68" s="17">
        <v>0</v>
      </c>
      <c r="F68" s="11"/>
      <c r="G68" s="9"/>
      <c r="H68" s="16">
        <f t="shared" si="4"/>
        <v>0</v>
      </c>
    </row>
    <row r="69" spans="2:8" x14ac:dyDescent="0.25">
      <c r="B69" s="15" t="s">
        <v>58</v>
      </c>
      <c r="C69" s="20">
        <v>0</v>
      </c>
      <c r="D69" s="17">
        <v>0</v>
      </c>
      <c r="E69" s="20">
        <v>0</v>
      </c>
      <c r="F69" s="9"/>
      <c r="G69" s="11"/>
      <c r="H69" s="19">
        <f t="shared" si="4"/>
        <v>0</v>
      </c>
    </row>
    <row r="70" spans="2:8" x14ac:dyDescent="0.25">
      <c r="B70" s="15" t="s">
        <v>59</v>
      </c>
      <c r="C70" s="16">
        <v>354304250</v>
      </c>
      <c r="D70" s="17">
        <v>0</v>
      </c>
      <c r="E70" s="16">
        <v>354304250</v>
      </c>
      <c r="F70" s="18">
        <v>1355772955</v>
      </c>
      <c r="G70" s="16">
        <v>1355772955</v>
      </c>
      <c r="H70" s="19">
        <f t="shared" si="4"/>
        <v>1001468705</v>
      </c>
    </row>
    <row r="71" spans="2:8" x14ac:dyDescent="0.25">
      <c r="B71" s="15"/>
      <c r="C71" s="20"/>
      <c r="D71" s="17"/>
      <c r="E71" s="20"/>
      <c r="F71" s="18"/>
      <c r="G71" s="16"/>
      <c r="H71" s="19">
        <f t="shared" si="4"/>
        <v>0</v>
      </c>
    </row>
    <row r="72" spans="2:8" x14ac:dyDescent="0.25">
      <c r="B72" s="15" t="s">
        <v>69</v>
      </c>
      <c r="C72" s="20">
        <f>+C73+C74</f>
        <v>0</v>
      </c>
      <c r="D72" s="20">
        <f t="shared" ref="D72:G72" si="6">+D73+D74</f>
        <v>0</v>
      </c>
      <c r="E72" s="20">
        <f t="shared" si="6"/>
        <v>0</v>
      </c>
      <c r="F72" s="16">
        <f t="shared" si="6"/>
        <v>679787</v>
      </c>
      <c r="G72" s="16">
        <f t="shared" si="6"/>
        <v>679787</v>
      </c>
      <c r="H72" s="19">
        <f t="shared" si="4"/>
        <v>679787</v>
      </c>
    </row>
    <row r="73" spans="2:8" ht="30" x14ac:dyDescent="0.25">
      <c r="B73" s="15" t="s">
        <v>60</v>
      </c>
      <c r="C73" s="11">
        <v>0</v>
      </c>
      <c r="D73" s="17">
        <v>0</v>
      </c>
      <c r="E73" s="20">
        <v>0</v>
      </c>
      <c r="F73" s="18">
        <v>0</v>
      </c>
      <c r="G73" s="16">
        <v>0</v>
      </c>
      <c r="H73" s="19">
        <f t="shared" si="4"/>
        <v>0</v>
      </c>
    </row>
    <row r="74" spans="2:8" x14ac:dyDescent="0.25">
      <c r="B74" s="15" t="s">
        <v>61</v>
      </c>
      <c r="C74" s="11">
        <v>0</v>
      </c>
      <c r="D74" s="17">
        <v>0</v>
      </c>
      <c r="E74" s="20">
        <v>0</v>
      </c>
      <c r="F74" s="61">
        <v>679787</v>
      </c>
      <c r="G74" s="62">
        <v>679787</v>
      </c>
      <c r="H74" s="19">
        <f t="shared" si="4"/>
        <v>679787</v>
      </c>
    </row>
    <row r="75" spans="2:8" x14ac:dyDescent="0.25">
      <c r="B75" s="15"/>
      <c r="C75" s="11"/>
      <c r="D75" s="17"/>
      <c r="E75" s="20"/>
      <c r="F75" s="9"/>
      <c r="G75" s="11"/>
      <c r="H75" s="19">
        <f t="shared" si="4"/>
        <v>0</v>
      </c>
    </row>
    <row r="76" spans="2:8" ht="30" x14ac:dyDescent="0.25">
      <c r="B76" s="15" t="s">
        <v>70</v>
      </c>
      <c r="C76" s="22">
        <v>384354566</v>
      </c>
      <c r="D76" s="17">
        <v>0</v>
      </c>
      <c r="E76" s="22">
        <v>384354566</v>
      </c>
      <c r="F76" s="18">
        <v>607477116</v>
      </c>
      <c r="G76" s="16">
        <v>607477116</v>
      </c>
      <c r="H76" s="19">
        <f t="shared" si="4"/>
        <v>223122550</v>
      </c>
    </row>
    <row r="77" spans="2:8" x14ac:dyDescent="0.25">
      <c r="B77" s="15"/>
      <c r="C77" s="12"/>
      <c r="D77" s="9"/>
      <c r="E77" s="11"/>
      <c r="F77" s="9"/>
      <c r="G77" s="11"/>
      <c r="H77" s="19">
        <f t="shared" si="4"/>
        <v>0</v>
      </c>
    </row>
    <row r="78" spans="2:8" x14ac:dyDescent="0.25">
      <c r="B78" s="15" t="s">
        <v>71</v>
      </c>
      <c r="C78" s="23">
        <f>+C79</f>
        <v>0</v>
      </c>
      <c r="D78" s="23">
        <f t="shared" ref="D78:G78" si="7">+D79</f>
        <v>0</v>
      </c>
      <c r="E78" s="23">
        <v>0</v>
      </c>
      <c r="F78" s="22">
        <f t="shared" si="7"/>
        <v>8983669</v>
      </c>
      <c r="G78" s="22">
        <f t="shared" si="7"/>
        <v>8983669</v>
      </c>
      <c r="H78" s="19">
        <f t="shared" si="4"/>
        <v>8983669</v>
      </c>
    </row>
    <row r="79" spans="2:8" ht="30" x14ac:dyDescent="0.25">
      <c r="B79" s="15" t="s">
        <v>62</v>
      </c>
      <c r="C79" s="23">
        <v>0</v>
      </c>
      <c r="D79" s="17">
        <v>0</v>
      </c>
      <c r="E79" s="20">
        <v>0</v>
      </c>
      <c r="F79" s="18">
        <v>8983669</v>
      </c>
      <c r="G79" s="16">
        <v>8983669</v>
      </c>
      <c r="H79" s="19">
        <f t="shared" si="4"/>
        <v>8983669</v>
      </c>
    </row>
    <row r="80" spans="2:8" x14ac:dyDescent="0.25">
      <c r="B80" s="15"/>
      <c r="C80" s="12"/>
      <c r="D80" s="9"/>
      <c r="E80" s="11"/>
      <c r="F80" s="9"/>
      <c r="G80" s="11"/>
      <c r="H80" s="19">
        <f t="shared" si="4"/>
        <v>0</v>
      </c>
    </row>
    <row r="81" spans="2:9" ht="30" x14ac:dyDescent="0.25">
      <c r="B81" s="21" t="s">
        <v>72</v>
      </c>
      <c r="C81" s="22">
        <f>+C56+C66+C72+C76+C78</f>
        <v>11983393571</v>
      </c>
      <c r="D81" s="22">
        <f t="shared" ref="D81:G81" si="8">+D56+D66+D72+D76+D78</f>
        <v>0</v>
      </c>
      <c r="E81" s="22">
        <f>+E56+E66+E72+E76+E78</f>
        <v>11983393571</v>
      </c>
      <c r="F81" s="22">
        <f t="shared" si="8"/>
        <v>13085544699</v>
      </c>
      <c r="G81" s="22">
        <f t="shared" si="8"/>
        <v>13085544699</v>
      </c>
      <c r="H81" s="19">
        <f t="shared" si="4"/>
        <v>1102151128</v>
      </c>
    </row>
    <row r="82" spans="2:9" x14ac:dyDescent="0.25">
      <c r="B82" s="15"/>
      <c r="C82" s="12"/>
      <c r="D82" s="9"/>
      <c r="E82" s="11"/>
      <c r="F82" s="9"/>
      <c r="G82" s="11"/>
      <c r="H82" s="19">
        <f t="shared" si="4"/>
        <v>0</v>
      </c>
    </row>
    <row r="83" spans="2:9" ht="30" x14ac:dyDescent="0.25">
      <c r="B83" s="21" t="s">
        <v>73</v>
      </c>
      <c r="C83" s="23">
        <f>+C84+C86</f>
        <v>0</v>
      </c>
      <c r="D83" s="23">
        <f t="shared" ref="D83:G83" si="9">+D84+D86</f>
        <v>0</v>
      </c>
      <c r="E83" s="23">
        <f t="shared" si="9"/>
        <v>0</v>
      </c>
      <c r="F83" s="22">
        <f t="shared" si="9"/>
        <v>0</v>
      </c>
      <c r="G83" s="22">
        <f t="shared" si="9"/>
        <v>0</v>
      </c>
      <c r="H83" s="19">
        <f t="shared" si="4"/>
        <v>0</v>
      </c>
    </row>
    <row r="84" spans="2:9" x14ac:dyDescent="0.25">
      <c r="B84" s="15" t="s">
        <v>74</v>
      </c>
      <c r="C84" s="23">
        <v>0</v>
      </c>
      <c r="D84" s="17">
        <v>0</v>
      </c>
      <c r="E84" s="20">
        <v>0</v>
      </c>
      <c r="F84" s="9"/>
      <c r="G84" s="11"/>
      <c r="H84" s="19">
        <f t="shared" si="4"/>
        <v>0</v>
      </c>
    </row>
    <row r="85" spans="2:9" x14ac:dyDescent="0.25">
      <c r="B85" s="7"/>
      <c r="C85" s="12"/>
      <c r="D85" s="17">
        <v>0</v>
      </c>
      <c r="E85" s="20">
        <v>0</v>
      </c>
      <c r="F85" s="9"/>
      <c r="G85" s="11"/>
      <c r="H85" s="19">
        <f t="shared" si="4"/>
        <v>0</v>
      </c>
    </row>
    <row r="86" spans="2:9" x14ac:dyDescent="0.25">
      <c r="B86" s="15" t="s">
        <v>14</v>
      </c>
      <c r="C86" s="23">
        <v>0</v>
      </c>
      <c r="D86" s="17">
        <v>0</v>
      </c>
      <c r="E86" s="20">
        <v>0</v>
      </c>
      <c r="F86" s="18">
        <v>0</v>
      </c>
      <c r="G86" s="16">
        <f>+G87</f>
        <v>0</v>
      </c>
      <c r="H86" s="19">
        <f t="shared" si="4"/>
        <v>0</v>
      </c>
    </row>
    <row r="87" spans="2:9" x14ac:dyDescent="0.25">
      <c r="B87" s="15" t="s">
        <v>15</v>
      </c>
      <c r="C87" s="23">
        <v>0</v>
      </c>
      <c r="D87" s="17">
        <v>0</v>
      </c>
      <c r="E87" s="20">
        <v>0</v>
      </c>
      <c r="F87" s="18">
        <v>0</v>
      </c>
      <c r="G87" s="16">
        <v>0</v>
      </c>
      <c r="H87" s="19">
        <f t="shared" si="4"/>
        <v>0</v>
      </c>
    </row>
    <row r="88" spans="2:9" x14ac:dyDescent="0.25">
      <c r="B88" s="26"/>
      <c r="C88" s="12"/>
      <c r="D88" s="20">
        <v>0</v>
      </c>
      <c r="E88" s="20">
        <v>0</v>
      </c>
      <c r="F88" s="11"/>
      <c r="G88" s="11"/>
      <c r="H88" s="19">
        <f t="shared" si="4"/>
        <v>0</v>
      </c>
      <c r="I88" s="30"/>
    </row>
    <row r="89" spans="2:9" x14ac:dyDescent="0.25">
      <c r="B89" s="31" t="s">
        <v>75</v>
      </c>
      <c r="C89" s="22">
        <f>+C50+C81+C83</f>
        <v>17001353561</v>
      </c>
      <c r="D89" s="22">
        <f t="shared" ref="D89:G89" si="10">+D50+D81+D83</f>
        <v>0</v>
      </c>
      <c r="E89" s="22">
        <f t="shared" si="10"/>
        <v>17001353561</v>
      </c>
      <c r="F89" s="22">
        <f t="shared" si="10"/>
        <v>18975284395</v>
      </c>
      <c r="G89" s="22">
        <f t="shared" si="10"/>
        <v>18975284395</v>
      </c>
      <c r="H89" s="19">
        <f t="shared" si="4"/>
        <v>1973930834</v>
      </c>
    </row>
    <row r="90" spans="2:9" x14ac:dyDescent="0.25">
      <c r="B90" s="27"/>
      <c r="C90" s="28"/>
      <c r="D90" s="28"/>
      <c r="E90" s="28"/>
      <c r="F90" s="28"/>
      <c r="G90" s="28"/>
      <c r="H90" s="24"/>
    </row>
    <row r="91" spans="2:9" x14ac:dyDescent="0.25">
      <c r="B91" s="32" t="s">
        <v>16</v>
      </c>
      <c r="C91" s="28"/>
      <c r="D91" s="28"/>
      <c r="E91" s="28"/>
      <c r="F91" s="28"/>
      <c r="G91" s="28"/>
      <c r="H91" s="24"/>
    </row>
    <row r="92" spans="2:9" x14ac:dyDescent="0.25">
      <c r="B92" s="35" t="s">
        <v>53</v>
      </c>
      <c r="C92" s="28"/>
      <c r="D92" s="28"/>
      <c r="E92" s="28"/>
      <c r="F92" s="28"/>
      <c r="G92" s="28"/>
      <c r="H92" s="24"/>
    </row>
    <row r="93" spans="2:9" ht="36" customHeight="1" x14ac:dyDescent="0.25">
      <c r="B93" s="35"/>
      <c r="C93" s="28"/>
      <c r="D93" s="28"/>
      <c r="E93" s="28"/>
      <c r="F93" s="28"/>
      <c r="G93" s="28"/>
      <c r="H93" s="24"/>
    </row>
    <row r="94" spans="2:9" x14ac:dyDescent="0.25">
      <c r="B94" s="35" t="s">
        <v>54</v>
      </c>
      <c r="C94" s="28"/>
      <c r="D94" s="28"/>
      <c r="E94" s="28"/>
      <c r="F94" s="28"/>
      <c r="G94" s="28"/>
      <c r="H94" s="24"/>
    </row>
    <row r="95" spans="2:9" ht="30" customHeight="1" x14ac:dyDescent="0.25">
      <c r="B95" s="35"/>
      <c r="C95" s="28"/>
      <c r="D95" s="28"/>
      <c r="E95" s="28"/>
      <c r="F95" s="28"/>
      <c r="G95" s="28"/>
      <c r="H95" s="24"/>
    </row>
    <row r="96" spans="2:9" x14ac:dyDescent="0.25">
      <c r="B96" s="36" t="s">
        <v>17</v>
      </c>
      <c r="C96" s="28"/>
      <c r="D96" s="28"/>
      <c r="E96" s="28"/>
      <c r="F96" s="28"/>
      <c r="G96" s="28"/>
      <c r="H96" s="24"/>
    </row>
    <row r="97" spans="2:8" ht="15.75" thickBot="1" x14ac:dyDescent="0.3">
      <c r="B97" s="37"/>
      <c r="C97" s="29"/>
      <c r="D97" s="29"/>
      <c r="E97" s="29"/>
      <c r="F97" s="29"/>
      <c r="G97" s="29"/>
      <c r="H97" s="25"/>
    </row>
  </sheetData>
  <mergeCells count="16">
    <mergeCell ref="B9:H9"/>
    <mergeCell ref="C5:F5"/>
    <mergeCell ref="B6:H6"/>
    <mergeCell ref="B7:H7"/>
    <mergeCell ref="B8:H8"/>
    <mergeCell ref="B92:B93"/>
    <mergeCell ref="B94:B95"/>
    <mergeCell ref="B96:B97"/>
    <mergeCell ref="C11:G11"/>
    <mergeCell ref="H11:H13"/>
    <mergeCell ref="B11:B13"/>
    <mergeCell ref="C12:C13"/>
    <mergeCell ref="D12:D13"/>
    <mergeCell ref="E12:E13"/>
    <mergeCell ref="F12:F13"/>
    <mergeCell ref="G12:G13"/>
  </mergeCells>
  <pageMargins left="0.23622047244094488" right="0.23622047244094488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2017-02-28T21:26:20Z</cp:lastPrinted>
  <dcterms:created xsi:type="dcterms:W3CDTF">2017-02-13T23:13:01Z</dcterms:created>
  <dcterms:modified xsi:type="dcterms:W3CDTF">2017-05-17T20:15:42Z</dcterms:modified>
</cp:coreProperties>
</file>