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4040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Hoja1!$1:$15</definedName>
  </definedNames>
  <calcPr calcId="145621"/>
</workbook>
</file>

<file path=xl/calcChain.xml><?xml version="1.0" encoding="utf-8"?>
<calcChain xmlns="http://schemas.openxmlformats.org/spreadsheetml/2006/main">
  <c r="G140" i="1" l="1"/>
  <c r="F133" i="1"/>
  <c r="H36" i="1" l="1"/>
  <c r="D36" i="1"/>
  <c r="F163" i="1" l="1"/>
  <c r="F162" i="1"/>
  <c r="F161" i="1"/>
  <c r="F160" i="1"/>
  <c r="F159" i="1"/>
  <c r="F158" i="1"/>
  <c r="F157" i="1"/>
  <c r="F155" i="1"/>
  <c r="F154" i="1"/>
  <c r="F153" i="1"/>
  <c r="F143" i="1"/>
  <c r="F142" i="1"/>
  <c r="F141" i="1"/>
  <c r="F139" i="1"/>
  <c r="F138" i="1"/>
  <c r="F137" i="1"/>
  <c r="F136" i="1"/>
  <c r="F135" i="1"/>
  <c r="F134" i="1"/>
  <c r="F132" i="1"/>
  <c r="F131" i="1"/>
  <c r="F129" i="1"/>
  <c r="F128" i="1"/>
  <c r="F127" i="1"/>
  <c r="F126" i="1"/>
  <c r="F125" i="1"/>
  <c r="F124" i="1"/>
  <c r="F123" i="1"/>
  <c r="F122" i="1"/>
  <c r="F121" i="1"/>
  <c r="F44" i="1"/>
  <c r="F43" i="1"/>
  <c r="F28" i="1"/>
  <c r="I28" i="1" s="1"/>
  <c r="F29" i="1"/>
  <c r="F30" i="1"/>
  <c r="F31" i="1"/>
  <c r="F32" i="1"/>
  <c r="F33" i="1"/>
  <c r="F34" i="1"/>
  <c r="F35" i="1"/>
  <c r="F27" i="1"/>
  <c r="F26" i="1" l="1"/>
  <c r="G100" i="1"/>
  <c r="H100" i="1"/>
  <c r="H156" i="1"/>
  <c r="G156" i="1"/>
  <c r="F156" i="1"/>
  <c r="E156" i="1"/>
  <c r="D156" i="1"/>
  <c r="H152" i="1"/>
  <c r="G152" i="1"/>
  <c r="F152" i="1"/>
  <c r="E152" i="1"/>
  <c r="D152" i="1"/>
  <c r="H144" i="1"/>
  <c r="G144" i="1"/>
  <c r="F144" i="1"/>
  <c r="E144" i="1"/>
  <c r="D144" i="1"/>
  <c r="H140" i="1"/>
  <c r="F140" i="1"/>
  <c r="E140" i="1"/>
  <c r="D140" i="1"/>
  <c r="H130" i="1"/>
  <c r="G130" i="1"/>
  <c r="F130" i="1"/>
  <c r="E130" i="1"/>
  <c r="D130" i="1"/>
  <c r="H120" i="1"/>
  <c r="G120" i="1"/>
  <c r="F120" i="1"/>
  <c r="E120" i="1"/>
  <c r="D120" i="1"/>
  <c r="H110" i="1"/>
  <c r="G110" i="1"/>
  <c r="F110" i="1"/>
  <c r="E110" i="1"/>
  <c r="D110" i="1"/>
  <c r="F100" i="1"/>
  <c r="E100" i="1"/>
  <c r="D100" i="1"/>
  <c r="H92" i="1"/>
  <c r="G92" i="1"/>
  <c r="F92" i="1"/>
  <c r="E92" i="1"/>
  <c r="D92" i="1"/>
  <c r="H82" i="1"/>
  <c r="F91" i="1" l="1"/>
  <c r="D91" i="1"/>
  <c r="E91" i="1"/>
  <c r="H91" i="1"/>
  <c r="G91" i="1"/>
  <c r="F89" i="1"/>
  <c r="I89" i="1" s="1"/>
  <c r="F88" i="1"/>
  <c r="I88" i="1" s="1"/>
  <c r="F87" i="1"/>
  <c r="F86" i="1"/>
  <c r="I86" i="1" s="1"/>
  <c r="F85" i="1"/>
  <c r="F84" i="1"/>
  <c r="I84" i="1" s="1"/>
  <c r="F83" i="1"/>
  <c r="F81" i="1"/>
  <c r="I81" i="1" s="1"/>
  <c r="F80" i="1"/>
  <c r="F79" i="1"/>
  <c r="F77" i="1"/>
  <c r="F76" i="1"/>
  <c r="I76" i="1" s="1"/>
  <c r="F75" i="1"/>
  <c r="F74" i="1"/>
  <c r="F73" i="1"/>
  <c r="F72" i="1"/>
  <c r="I72" i="1" s="1"/>
  <c r="F71" i="1"/>
  <c r="F69" i="1"/>
  <c r="I69" i="1" s="1"/>
  <c r="F68" i="1"/>
  <c r="F67" i="1"/>
  <c r="I67" i="1" s="1"/>
  <c r="F65" i="1"/>
  <c r="I65" i="1" s="1"/>
  <c r="F64" i="1"/>
  <c r="I64" i="1" s="1"/>
  <c r="F63" i="1"/>
  <c r="I63" i="1" s="1"/>
  <c r="F62" i="1"/>
  <c r="I62" i="1" s="1"/>
  <c r="F61" i="1"/>
  <c r="F60" i="1"/>
  <c r="I60" i="1" s="1"/>
  <c r="F59" i="1"/>
  <c r="I59" i="1" s="1"/>
  <c r="F58" i="1"/>
  <c r="I58" i="1" s="1"/>
  <c r="F57" i="1"/>
  <c r="I57" i="1" s="1"/>
  <c r="F55" i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5" i="1"/>
  <c r="I41" i="1"/>
  <c r="I40" i="1"/>
  <c r="I38" i="1"/>
  <c r="I35" i="1"/>
  <c r="I33" i="1"/>
  <c r="I32" i="1"/>
  <c r="I31" i="1"/>
  <c r="I29" i="1"/>
  <c r="I27" i="1"/>
  <c r="F25" i="1"/>
  <c r="I25" i="1" s="1"/>
  <c r="F23" i="1"/>
  <c r="I23" i="1" s="1"/>
  <c r="F22" i="1"/>
  <c r="I22" i="1" s="1"/>
  <c r="I21" i="1"/>
  <c r="F20" i="1"/>
  <c r="I20" i="1" s="1"/>
  <c r="F19" i="1"/>
  <c r="I19" i="1" s="1"/>
  <c r="G82" i="1"/>
  <c r="E82" i="1"/>
  <c r="D82" i="1"/>
  <c r="G78" i="1"/>
  <c r="E78" i="1"/>
  <c r="D78" i="1"/>
  <c r="H70" i="1"/>
  <c r="G70" i="1"/>
  <c r="E70" i="1"/>
  <c r="D70" i="1"/>
  <c r="H66" i="1"/>
  <c r="G66" i="1"/>
  <c r="E66" i="1"/>
  <c r="D66" i="1"/>
  <c r="H56" i="1"/>
  <c r="G56" i="1"/>
  <c r="D56" i="1"/>
  <c r="H46" i="1"/>
  <c r="E46" i="1"/>
  <c r="D46" i="1"/>
  <c r="G36" i="1"/>
  <c r="E36" i="1"/>
  <c r="H26" i="1"/>
  <c r="D26" i="1"/>
  <c r="G18" i="1"/>
  <c r="E18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7" i="1"/>
  <c r="I158" i="1"/>
  <c r="I159" i="1"/>
  <c r="I160" i="1"/>
  <c r="I161" i="1"/>
  <c r="I162" i="1"/>
  <c r="I163" i="1"/>
  <c r="I164" i="1"/>
  <c r="I24" i="1"/>
  <c r="I30" i="1"/>
  <c r="I34" i="1"/>
  <c r="I39" i="1"/>
  <c r="I42" i="1"/>
  <c r="I43" i="1"/>
  <c r="I44" i="1"/>
  <c r="I55" i="1"/>
  <c r="I61" i="1"/>
  <c r="I73" i="1"/>
  <c r="I74" i="1"/>
  <c r="I75" i="1"/>
  <c r="I77" i="1"/>
  <c r="I79" i="1"/>
  <c r="I83" i="1"/>
  <c r="I85" i="1"/>
  <c r="I87" i="1"/>
  <c r="I156" i="1" l="1"/>
  <c r="F78" i="1"/>
  <c r="F82" i="1"/>
  <c r="F70" i="1"/>
  <c r="I70" i="1"/>
  <c r="I71" i="1"/>
  <c r="I91" i="1"/>
  <c r="F66" i="1"/>
  <c r="I66" i="1" s="1"/>
  <c r="F46" i="1"/>
  <c r="I46" i="1" s="1"/>
  <c r="I47" i="1"/>
  <c r="F36" i="1"/>
  <c r="I36" i="1" s="1"/>
  <c r="I18" i="1"/>
  <c r="I82" i="1"/>
  <c r="I80" i="1"/>
  <c r="I68" i="1"/>
  <c r="I56" i="1"/>
  <c r="I37" i="1"/>
  <c r="I78" i="1"/>
  <c r="E17" i="1"/>
  <c r="E165" i="1" s="1"/>
  <c r="H165" i="1"/>
  <c r="D17" i="1"/>
  <c r="F17" i="1" l="1"/>
  <c r="G165" i="1"/>
  <c r="F165" i="1" l="1"/>
  <c r="I165" i="1" s="1"/>
  <c r="I17" i="1"/>
</calcChain>
</file>

<file path=xl/sharedStrings.xml><?xml version="1.0" encoding="utf-8"?>
<sst xmlns="http://schemas.openxmlformats.org/spreadsheetml/2006/main" count="286" uniqueCount="152">
  <si>
    <t>(PESOS)</t>
  </si>
  <si>
    <t>C  o  n  c  e  p  t  o</t>
  </si>
  <si>
    <t>Modificado</t>
  </si>
  <si>
    <t>Devengado</t>
  </si>
  <si>
    <t>Egresos</t>
  </si>
  <si>
    <t>Aprobado                     (d)</t>
  </si>
  <si>
    <t>Ampliaciones / (Reducciones)</t>
  </si>
  <si>
    <t>Pagado</t>
  </si>
  <si>
    <t>Subejercicio                                               ( e)</t>
  </si>
  <si>
    <t>I. Gasto No Etiquetado (I=A+B+C+D+E+F+G+H+I)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</si>
  <si>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</si>
  <si>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</si>
  <si>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</si>
  <si>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</si>
  <si>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</si>
  <si>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</si>
  <si>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</si>
  <si>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</si>
  <si>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</si>
  <si>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</si>
  <si>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</si>
  <si>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</si>
  <si>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</si>
  <si>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</si>
  <si>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b1)</t>
  </si>
  <si>
    <t>Materiales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</si>
  <si>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</si>
  <si>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</si>
  <si>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</si>
  <si>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</si>
  <si>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</si>
  <si>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Reparación</t>
  </si>
  <si>
    <t>b5)</t>
  </si>
  <si>
    <t>Productos Químicos, Farmaceuticos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</si>
  <si>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</si>
  <si>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</si>
  <si>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</si>
  <si>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</si>
  <si>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</si>
  <si>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</si>
  <si>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</si>
  <si>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</si>
  <si>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</si>
  <si>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</si>
  <si>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</si>
  <si>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</si>
  <si>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</si>
  <si>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</si>
  <si>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</si>
  <si>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</si>
  <si>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</si>
  <si>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</si>
  <si>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</si>
  <si>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</si>
  <si>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</si>
  <si>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</si>
  <si>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</si>
  <si>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A. Servicios Personales (A=a1+a2+a3+a4+a5+a6+a7)</t>
  </si>
  <si>
    <t>B. Materiales y Suministros (B=b1+b2+b3+b4+b5+b6+b7+b8+b9)</t>
  </si>
  <si>
    <t>C. Servicios Generales (C=c1+c2+c3+c4+c5+c6+c7+c8+c9)</t>
  </si>
  <si>
    <t>c9)</t>
  </si>
  <si>
    <t>Otros Servicios Generales</t>
  </si>
  <si>
    <t>Servicios Oficiales</t>
  </si>
  <si>
    <t>D. TRANSFERENCIAS, ASIGNACIONES, SUBSIDIOS Y OTRAS AYUDAS (D = d1+d2+d3+d4+d5+d6+d7+d8+d9)</t>
  </si>
  <si>
    <t>d1)</t>
  </si>
  <si>
    <t>Transferencias Internas y Asignaciones al Sector Pùblico</t>
  </si>
  <si>
    <t>d2)</t>
  </si>
  <si>
    <t>Transferencias al Resto del Sector Pùblico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</si>
  <si>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</si>
  <si>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</si>
  <si>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</si>
  <si>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</si>
  <si>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</si>
  <si>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</si>
  <si>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</si>
  <si>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Anàlogos</t>
  </si>
  <si>
    <t>d7)</t>
  </si>
  <si>
    <t>Transferencias a la Seguridad Social</t>
  </si>
  <si>
    <t>d8)</t>
  </si>
  <si>
    <t>Donativos</t>
  </si>
  <si>
    <t>d9</t>
  </si>
  <si>
    <t>Transferencias al Exterior</t>
  </si>
  <si>
    <t>E. Bienes Muebles,  Inmuebles e Intangibles (E= e1+e2+e3+e4+e5+e6+e7+e8+e9)</t>
  </si>
  <si>
    <t>e1)</t>
  </si>
  <si>
    <t>Mobiliario y Equipo de Adminitración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</si>
  <si>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</si>
  <si>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</si>
  <si>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</si>
  <si>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</si>
  <si>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</si>
  <si>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</si>
  <si>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</si>
  <si>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</si>
  <si>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</si>
  <si>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</si>
  <si>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</si>
  <si>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</si>
  <si>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</si>
  <si>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</si>
  <si>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</si>
  <si>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</si>
  <si>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 Inversión Pública (F=f1+f2+f3)</t>
  </si>
  <si>
    <t>f1)</t>
  </si>
  <si>
    <t>f2)</t>
  </si>
  <si>
    <t>Obra Pública en Bienes Propios</t>
  </si>
  <si>
    <t>Obra Pública en Bienes de Dominio Público</t>
  </si>
  <si>
    <t>f3)</t>
  </si>
  <si>
    <t>Proyectos Productivos y Acciones de Fomento</t>
  </si>
  <si>
    <t>G.  Inversiones Financieras y Otras Provisiones (G=g1+g2+g3+g4+g5+g6+g7)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</si>
  <si>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</si>
  <si>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</si>
  <si>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</si>
  <si>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</si>
  <si>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</si>
  <si>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</si>
  <si>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</si>
  <si>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</si>
  <si>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</si>
  <si>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Análogos, 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</si>
  <si>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</si>
  <si>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</si>
  <si>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</si>
  <si>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</si>
  <si>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 Participaciones y Aportaciones</t>
  </si>
  <si>
    <t>h1)</t>
  </si>
  <si>
    <t>Participaciones</t>
  </si>
  <si>
    <t>h2)</t>
  </si>
  <si>
    <t>Aportaciones</t>
  </si>
  <si>
    <t>h3)</t>
  </si>
  <si>
    <t>Convenios</t>
  </si>
  <si>
    <t>I. Deuda Pública (I=i1+i2+i3+i4+i5+i6+i7)</t>
  </si>
  <si>
    <t>i1)</t>
  </si>
  <si>
    <t>Amortización de la Deuda Pública</t>
  </si>
  <si>
    <t>i2)</t>
  </si>
  <si>
    <t>Interéses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</si>
  <si>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</si>
  <si>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</si>
  <si>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</si>
  <si>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</si>
  <si>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</si>
  <si>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</si>
  <si>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i7)</t>
  </si>
  <si>
    <t>i6)</t>
  </si>
  <si>
    <t>Apoyos Financieros</t>
  </si>
  <si>
    <t>II. Gasto Etiquetado ( II=A+B+C+D+E+F+G+H+I)</t>
  </si>
  <si>
    <t>Adeudos de Ejercicios Fiscales Anteriores (ADEFAS)</t>
  </si>
  <si>
    <t>III. Total de Egresos  (III = I + II)</t>
  </si>
  <si>
    <t>d9)</t>
  </si>
  <si>
    <t>(Capitulo-Concepto)</t>
  </si>
  <si>
    <t>Segundo Informe Trimestral de Avance de Gestión 2017</t>
  </si>
  <si>
    <t xml:space="preserve">Estado Analítico del Ejercicio del Presupuesto de Egresos Clasificación por Objeto Del Gasto </t>
  </si>
  <si>
    <t>Del 1 de Enero al 31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</si>
</sst>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0" fontId="0" fillId="2" borderId="4" xfId="0" applyFont="1" applyFill="1" applyBorder="1"/>
    <xf numFmtId="0" fontId="0" fillId="0" borderId="0" xfId="0" applyFont="1" applyBorder="1"/>
    <xf numFmtId="49" fontId="1" fillId="0" borderId="0" xfId="0" applyNumberFormat="1" applyFont="1"/>
    <xf numFmtId="1" fontId="1" fillId="2" borderId="9" xfId="0" applyNumberFormat="1" applyFont="1" applyFill="1" applyBorder="1"/>
    <xf numFmtId="1" fontId="1" fillId="2" borderId="0" xfId="0" applyNumberFormat="1" applyFont="1" applyFill="1" applyBorder="1"/>
    <xf numFmtId="49" fontId="1" fillId="2" borderId="9" xfId="0" applyNumberFormat="1" applyFont="1" applyFill="1" applyBorder="1"/>
    <xf numFmtId="1" fontId="1" fillId="2" borderId="4" xfId="0" applyNumberFormat="1" applyFont="1" applyFill="1" applyBorder="1"/>
    <xf numFmtId="0" fontId="0" fillId="0" borderId="0" xfId="0" applyFont="1" applyFill="1"/>
    <xf numFmtId="0" fontId="0" fillId="2" borderId="13" xfId="0" applyFont="1" applyFill="1" applyBorder="1" applyAlignment="1"/>
    <xf numFmtId="0" fontId="0" fillId="2" borderId="2" xfId="0" applyFont="1" applyFill="1" applyBorder="1" applyAlignment="1">
      <alignment wrapText="1"/>
    </xf>
    <xf numFmtId="1" fontId="1" fillId="2" borderId="3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wrapText="1"/>
    </xf>
    <xf numFmtId="1" fontId="1" fillId="2" borderId="3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right" vertical="top"/>
    </xf>
    <xf numFmtId="1" fontId="1" fillId="2" borderId="3" xfId="0" applyNumberFormat="1" applyFont="1" applyFill="1" applyBorder="1" applyAlignment="1">
      <alignment horizontal="left"/>
    </xf>
    <xf numFmtId="4" fontId="2" fillId="2" borderId="4" xfId="0" applyNumberFormat="1" applyFont="1" applyFill="1" applyBorder="1"/>
    <xf numFmtId="4" fontId="1" fillId="2" borderId="4" xfId="0" applyNumberFormat="1" applyFont="1" applyFill="1" applyBorder="1"/>
    <xf numFmtId="4" fontId="1" fillId="2" borderId="9" xfId="0" applyNumberFormat="1" applyFont="1" applyFill="1" applyBorder="1"/>
    <xf numFmtId="4" fontId="1" fillId="2" borderId="0" xfId="0" applyNumberFormat="1" applyFont="1" applyFill="1" applyBorder="1"/>
    <xf numFmtId="4" fontId="2" fillId="0" borderId="4" xfId="0" applyNumberFormat="1" applyFont="1" applyFill="1" applyBorder="1"/>
    <xf numFmtId="4" fontId="2" fillId="2" borderId="9" xfId="0" applyNumberFormat="1" applyFont="1" applyFill="1" applyBorder="1"/>
    <xf numFmtId="4" fontId="4" fillId="2" borderId="0" xfId="0" applyNumberFormat="1" applyFont="1" applyFill="1" applyBorder="1"/>
    <xf numFmtId="4" fontId="5" fillId="2" borderId="4" xfId="0" applyNumberFormat="1" applyFont="1" applyFill="1" applyBorder="1"/>
    <xf numFmtId="4" fontId="5" fillId="0" borderId="4" xfId="0" applyNumberFormat="1" applyFont="1" applyFill="1" applyBorder="1"/>
    <xf numFmtId="4" fontId="4" fillId="2" borderId="9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wrapText="1"/>
    </xf>
    <xf numFmtId="4" fontId="1" fillId="0" borderId="4" xfId="0" applyNumberFormat="1" applyFont="1" applyFill="1" applyBorder="1"/>
    <xf numFmtId="4" fontId="1" fillId="0" borderId="9" xfId="0" applyNumberFormat="1" applyFont="1" applyFill="1" applyBorder="1"/>
    <xf numFmtId="4" fontId="1" fillId="0" borderId="0" xfId="0" applyNumberFormat="1" applyFont="1" applyFill="1" applyBorder="1"/>
    <xf numFmtId="4" fontId="0" fillId="0" borderId="0" xfId="0" applyNumberFormat="1" applyFont="1"/>
    <xf numFmtId="1" fontId="1" fillId="2" borderId="3" xfId="0" applyNumberFormat="1" applyFont="1" applyFill="1" applyBorder="1" applyAlignment="1">
      <alignment horizontal="left"/>
    </xf>
    <xf numFmtId="1" fontId="1" fillId="2" borderId="4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left" wrapText="1"/>
    </xf>
    <xf numFmtId="1" fontId="1" fillId="2" borderId="3" xfId="0" applyNumberFormat="1" applyFont="1" applyFill="1" applyBorder="1" applyAlignment="1">
      <alignment horizontal="left" wrapText="1"/>
    </xf>
    <xf numFmtId="1" fontId="1" fillId="2" borderId="4" xfId="0" applyNumberFormat="1" applyFont="1" applyFill="1" applyBorder="1" applyAlignment="1">
      <alignment horizontal="left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3" borderId="13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wrapText="1"/>
    </xf>
    <xf numFmtId="1" fontId="1" fillId="0" borderId="3" xfId="0" applyNumberFormat="1" applyFont="1" applyFill="1" applyBorder="1" applyAlignment="1">
      <alignment horizontal="left"/>
    </xf>
    <xf numFmtId="0" fontId="0" fillId="0" borderId="4" xfId="0" applyFont="1" applyFill="1" applyBorder="1"/>
    <xf numFmtId="0" fontId="0" fillId="0" borderId="0" xfId="0" applyFont="1" applyFill="1" applyAlignment="1"/>
    <xf numFmtId="4" fontId="0" fillId="0" borderId="4" xfId="0" applyNumberFormat="1" applyFont="1" applyFill="1" applyBorder="1"/>
    <xf numFmtId="0" fontId="3" fillId="0" borderId="6" xfId="0" applyFont="1" applyFill="1" applyBorder="1" applyAlignment="1"/>
    <xf numFmtId="0" fontId="0" fillId="0" borderId="7" xfId="0" applyFont="1" applyFill="1" applyBorder="1" applyAlignment="1">
      <alignment wrapText="1"/>
    </xf>
    <xf numFmtId="4" fontId="3" fillId="0" borderId="7" xfId="0" applyNumberFormat="1" applyFont="1" applyFill="1" applyBorder="1"/>
    <xf numFmtId="4" fontId="2" fillId="0" borderId="10" xfId="0" applyNumberFormat="1" applyFont="1" applyFill="1" applyBorder="1"/>
    <xf numFmtId="1" fontId="1" fillId="0" borderId="3" xfId="0" applyNumberFormat="1" applyFont="1" applyFill="1" applyBorder="1" applyAlignment="1"/>
    <xf numFmtId="1" fontId="1" fillId="2" borderId="5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wrapText="1"/>
    </xf>
    <xf numFmtId="4" fontId="1" fillId="2" borderId="7" xfId="0" applyNumberFormat="1" applyFont="1" applyFill="1" applyBorder="1"/>
    <xf numFmtId="4" fontId="1" fillId="2" borderId="10" xfId="0" applyNumberFormat="1" applyFont="1" applyFill="1" applyBorder="1"/>
    <xf numFmtId="4" fontId="1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0</xdr:row>
      <xdr:rowOff>123825</xdr:rowOff>
    </xdr:from>
    <xdr:to>
      <xdr:col>8</xdr:col>
      <xdr:colOff>1259840</xdr:colOff>
      <xdr:row>6</xdr:row>
      <xdr:rowOff>76200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123825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65"/>
  <sheetViews>
    <sheetView tabSelected="1" topLeftCell="B80" workbookViewId="0">
      <selection activeCell="B95" sqref="B95:I95"/>
    </sheetView>
  </sheetViews>
  <sheetFormatPr baseColWidth="10" defaultRowHeight="15" x14ac:dyDescent="0.25"/>
  <cols>
    <col min="1" max="1" width="5.140625" style="3" customWidth="1"/>
    <col min="2" max="2" width="5.28515625" style="1" bestFit="1" customWidth="1"/>
    <col min="3" max="3" width="57.42578125" style="2" customWidth="1"/>
    <col min="4" max="4" width="17.28515625" style="3" bestFit="1" customWidth="1"/>
    <col min="5" max="5" width="26.85546875" style="3" customWidth="1"/>
    <col min="6" max="7" width="17.28515625" style="3" bestFit="1" customWidth="1"/>
    <col min="8" max="8" width="22.7109375" style="3" customWidth="1"/>
    <col min="9" max="9" width="22" style="3" customWidth="1"/>
    <col min="10" max="10" width="25.42578125" style="3" customWidth="1"/>
    <col min="11" max="11" width="10.85546875" style="3" bestFit="1" customWidth="1"/>
    <col min="12" max="16384" width="11.42578125" style="3"/>
  </cols>
  <sheetData>
    <row r="7" spans="2:11" ht="15.75" thickBot="1" x14ac:dyDescent="0.3">
      <c r="D7" s="50"/>
      <c r="E7" s="50"/>
      <c r="F7" s="50"/>
      <c r="G7" s="50"/>
    </row>
    <row r="8" spans="2:11" x14ac:dyDescent="0.25">
      <c r="B8" s="51" t="s">
        <v>149</v>
      </c>
      <c r="C8" s="52"/>
      <c r="D8" s="52"/>
      <c r="E8" s="52"/>
      <c r="F8" s="52"/>
      <c r="G8" s="52"/>
      <c r="H8" s="52"/>
      <c r="I8" s="53"/>
    </row>
    <row r="9" spans="2:11" x14ac:dyDescent="0.25">
      <c r="B9" s="48" t="s">
        <v>150</v>
      </c>
      <c r="C9" s="54"/>
      <c r="D9" s="54"/>
      <c r="E9" s="54"/>
      <c r="F9" s="54"/>
      <c r="G9" s="54"/>
      <c r="H9" s="54"/>
      <c r="I9" s="49"/>
    </row>
    <row r="10" spans="2:11" x14ac:dyDescent="0.25">
      <c r="B10" s="55" t="s">
        <v>148</v>
      </c>
      <c r="C10" s="56"/>
      <c r="D10" s="56"/>
      <c r="E10" s="56"/>
      <c r="F10" s="56"/>
      <c r="G10" s="56"/>
      <c r="H10" s="56"/>
      <c r="I10" s="57"/>
    </row>
    <row r="11" spans="2:11" x14ac:dyDescent="0.25">
      <c r="B11" s="58" t="s">
        <v>151</v>
      </c>
      <c r="C11" s="59"/>
      <c r="D11" s="59"/>
      <c r="E11" s="59"/>
      <c r="F11" s="59"/>
      <c r="G11" s="59"/>
      <c r="H11" s="59"/>
      <c r="I11" s="60"/>
    </row>
    <row r="12" spans="2:11" ht="15.75" thickBot="1" x14ac:dyDescent="0.3">
      <c r="B12" s="61" t="s">
        <v>0</v>
      </c>
      <c r="C12" s="62"/>
      <c r="D12" s="62"/>
      <c r="E12" s="62"/>
      <c r="F12" s="62"/>
      <c r="G12" s="62"/>
      <c r="H12" s="62"/>
      <c r="I12" s="63"/>
    </row>
    <row r="13" spans="2:11" ht="15.75" thickBot="1" x14ac:dyDescent="0.3">
      <c r="B13" s="46" t="s">
        <v>1</v>
      </c>
      <c r="C13" s="47"/>
      <c r="D13" s="64" t="s">
        <v>4</v>
      </c>
      <c r="E13" s="65"/>
      <c r="F13" s="65"/>
      <c r="G13" s="65"/>
      <c r="H13" s="66"/>
      <c r="I13" s="40" t="s">
        <v>8</v>
      </c>
    </row>
    <row r="14" spans="2:11" ht="23.25" customHeight="1" x14ac:dyDescent="0.25">
      <c r="B14" s="48"/>
      <c r="C14" s="49"/>
      <c r="D14" s="40" t="s">
        <v>5</v>
      </c>
      <c r="E14" s="40" t="s">
        <v>6</v>
      </c>
      <c r="F14" s="40" t="s">
        <v>2</v>
      </c>
      <c r="G14" s="40" t="s">
        <v>3</v>
      </c>
      <c r="H14" s="40" t="s">
        <v>7</v>
      </c>
      <c r="I14" s="67"/>
      <c r="K14" s="6"/>
    </row>
    <row r="15" spans="2:11" ht="15.75" thickBot="1" x14ac:dyDescent="0.3">
      <c r="B15" s="48"/>
      <c r="C15" s="49"/>
      <c r="D15" s="41"/>
      <c r="E15" s="41"/>
      <c r="F15" s="41"/>
      <c r="G15" s="41"/>
      <c r="H15" s="41"/>
      <c r="I15" s="41"/>
    </row>
    <row r="16" spans="2:11" x14ac:dyDescent="0.25">
      <c r="B16" s="12"/>
      <c r="C16" s="13"/>
      <c r="D16" s="10"/>
      <c r="E16" s="8"/>
      <c r="F16" s="9"/>
      <c r="G16" s="8"/>
      <c r="H16" s="7"/>
      <c r="I16" s="4"/>
    </row>
    <row r="17" spans="2:14" x14ac:dyDescent="0.25">
      <c r="B17" s="38" t="s">
        <v>9</v>
      </c>
      <c r="C17" s="39"/>
      <c r="D17" s="20">
        <f>+D18+D26+D36+D46+D56+D66+D70+D78+D82</f>
        <v>15147266695</v>
      </c>
      <c r="E17" s="27">
        <f t="shared" ref="E17:F17" si="0">+E18+E26+E36+E46+E56+E66+E70+E78+E82</f>
        <v>695307040.83000016</v>
      </c>
      <c r="F17" s="20">
        <f t="shared" si="0"/>
        <v>15842573735.830002</v>
      </c>
      <c r="G17" s="20">
        <v>7686234126</v>
      </c>
      <c r="H17" s="20">
        <v>6260229061.8800001</v>
      </c>
      <c r="I17" s="20">
        <f>F17-G17</f>
        <v>8156339609.8300018</v>
      </c>
      <c r="J17" s="35"/>
    </row>
    <row r="18" spans="2:14" x14ac:dyDescent="0.25">
      <c r="B18" s="14" t="s">
        <v>57</v>
      </c>
      <c r="C18" s="15"/>
      <c r="D18" s="20">
        <v>4161949520</v>
      </c>
      <c r="E18" s="27">
        <f t="shared" ref="E18:G18" si="1">+E19+E20+E21+E22+E23+E24+E25</f>
        <v>30912532.059999987</v>
      </c>
      <c r="F18" s="20">
        <v>4192862052.0599999</v>
      </c>
      <c r="G18" s="20">
        <f t="shared" si="1"/>
        <v>2241327119.9499998</v>
      </c>
      <c r="H18" s="20">
        <v>1938736730.0899999</v>
      </c>
      <c r="I18" s="20">
        <f t="shared" ref="I18:I81" si="2">+F18-G18</f>
        <v>1951534932.1100001</v>
      </c>
    </row>
    <row r="19" spans="2:14" x14ac:dyDescent="0.25">
      <c r="B19" s="16" t="s">
        <v>10</v>
      </c>
      <c r="C19" s="15" t="s">
        <v>11</v>
      </c>
      <c r="D19" s="21">
        <v>1610611485.6500001</v>
      </c>
      <c r="E19" s="26">
        <v>13437987.949999999</v>
      </c>
      <c r="F19" s="22">
        <f>+D19+E19</f>
        <v>1624049473.6000001</v>
      </c>
      <c r="G19" s="23">
        <v>938615420</v>
      </c>
      <c r="H19" s="22">
        <v>796414421.29999995</v>
      </c>
      <c r="I19" s="21">
        <f t="shared" si="2"/>
        <v>685434053.60000014</v>
      </c>
    </row>
    <row r="20" spans="2:14" x14ac:dyDescent="0.25">
      <c r="B20" s="16" t="s">
        <v>12</v>
      </c>
      <c r="C20" s="15" t="s">
        <v>13</v>
      </c>
      <c r="D20" s="21">
        <v>217505456</v>
      </c>
      <c r="E20" s="26">
        <v>122661845.59999999</v>
      </c>
      <c r="F20" s="22">
        <f t="shared" ref="F20:F83" si="3">+D20+E20</f>
        <v>340167301.60000002</v>
      </c>
      <c r="G20" s="23">
        <v>196558917.41</v>
      </c>
      <c r="H20" s="22">
        <v>165124858</v>
      </c>
      <c r="I20" s="21">
        <f t="shared" si="2"/>
        <v>143608384.19000003</v>
      </c>
      <c r="N20" s="5"/>
    </row>
    <row r="21" spans="2:14" x14ac:dyDescent="0.25">
      <c r="B21" s="16" t="s">
        <v>14</v>
      </c>
      <c r="C21" s="15" t="s">
        <v>15</v>
      </c>
      <c r="D21" s="21">
        <v>760514502.85000002</v>
      </c>
      <c r="E21" s="26">
        <v>-17312547.399999999</v>
      </c>
      <c r="F21" s="22">
        <v>743201955.45000005</v>
      </c>
      <c r="G21" s="23">
        <v>432347323.54000002</v>
      </c>
      <c r="H21" s="22">
        <v>401165008.19</v>
      </c>
      <c r="I21" s="21">
        <f t="shared" si="2"/>
        <v>310854631.91000003</v>
      </c>
    </row>
    <row r="22" spans="2:14" x14ac:dyDescent="0.25">
      <c r="B22" s="16" t="s">
        <v>16</v>
      </c>
      <c r="C22" s="15" t="s">
        <v>17</v>
      </c>
      <c r="D22" s="21">
        <v>127193244</v>
      </c>
      <c r="E22" s="26">
        <v>9141898.7599999998</v>
      </c>
      <c r="F22" s="22">
        <f t="shared" si="3"/>
        <v>136335142.75999999</v>
      </c>
      <c r="G22" s="23">
        <v>73000817.439999998</v>
      </c>
      <c r="H22" s="22">
        <v>63235567.229999997</v>
      </c>
      <c r="I22" s="21">
        <f t="shared" si="2"/>
        <v>63334325.319999993</v>
      </c>
    </row>
    <row r="23" spans="2:14" x14ac:dyDescent="0.25">
      <c r="B23" s="16" t="s">
        <v>18</v>
      </c>
      <c r="C23" s="15" t="s">
        <v>19</v>
      </c>
      <c r="D23" s="21">
        <v>1169716855</v>
      </c>
      <c r="E23" s="26">
        <v>-3570647.17</v>
      </c>
      <c r="F23" s="22">
        <f t="shared" si="3"/>
        <v>1166146207.8299999</v>
      </c>
      <c r="G23" s="23">
        <v>550790533.30999994</v>
      </c>
      <c r="H23" s="22">
        <v>471112597.56</v>
      </c>
      <c r="I23" s="21">
        <f t="shared" si="2"/>
        <v>615355674.51999998</v>
      </c>
    </row>
    <row r="24" spans="2:14" x14ac:dyDescent="0.25">
      <c r="B24" s="16" t="s">
        <v>20</v>
      </c>
      <c r="C24" s="15" t="s">
        <v>21</v>
      </c>
      <c r="D24" s="21">
        <v>234354855.5</v>
      </c>
      <c r="E24" s="26">
        <v>-98060125.349999994</v>
      </c>
      <c r="F24" s="22">
        <v>136294730.15000001</v>
      </c>
      <c r="G24" s="23">
        <v>18855797.050000001</v>
      </c>
      <c r="H24" s="22">
        <v>16113669.550000001</v>
      </c>
      <c r="I24" s="21">
        <f t="shared" si="2"/>
        <v>117438933.10000001</v>
      </c>
    </row>
    <row r="25" spans="2:14" x14ac:dyDescent="0.25">
      <c r="B25" s="16" t="s">
        <v>22</v>
      </c>
      <c r="C25" s="15" t="s">
        <v>23</v>
      </c>
      <c r="D25" s="21">
        <v>42053121</v>
      </c>
      <c r="E25" s="26">
        <v>4614119.67</v>
      </c>
      <c r="F25" s="22">
        <f t="shared" si="3"/>
        <v>46667240.670000002</v>
      </c>
      <c r="G25" s="23">
        <v>31158311.199999999</v>
      </c>
      <c r="H25" s="22">
        <v>25570607.350000001</v>
      </c>
      <c r="I25" s="21">
        <f t="shared" si="2"/>
        <v>15508929.470000003</v>
      </c>
    </row>
    <row r="26" spans="2:14" x14ac:dyDescent="0.25">
      <c r="B26" s="17" t="s">
        <v>58</v>
      </c>
      <c r="C26" s="15"/>
      <c r="D26" s="20">
        <f>+D27+D28+D29+D30+D31+D32+D33+D34+D35</f>
        <v>272477337.65999997</v>
      </c>
      <c r="E26" s="27">
        <v>37239231.880000003</v>
      </c>
      <c r="F26" s="20">
        <f>+F27+F28+F29+F30+F31+F32+F33+F34+F35</f>
        <v>309716569.53999996</v>
      </c>
      <c r="G26" s="20">
        <v>92018728.030000001</v>
      </c>
      <c r="H26" s="20">
        <f t="shared" ref="H26" si="4">+H27+H28+H29+H30+H31+H32+H33+H34+H35</f>
        <v>61557336.190000005</v>
      </c>
      <c r="I26" s="20">
        <v>217697841.50999999</v>
      </c>
    </row>
    <row r="27" spans="2:14" ht="30" x14ac:dyDescent="0.25">
      <c r="B27" s="18" t="s">
        <v>24</v>
      </c>
      <c r="C27" s="15" t="s">
        <v>25</v>
      </c>
      <c r="D27" s="21">
        <v>41889796.939999998</v>
      </c>
      <c r="E27" s="26">
        <v>20156831.010000002</v>
      </c>
      <c r="F27" s="22">
        <f>+D27+E27</f>
        <v>62046627.950000003</v>
      </c>
      <c r="G27" s="23">
        <v>10923695.18</v>
      </c>
      <c r="H27" s="22">
        <v>6811102.9800000004</v>
      </c>
      <c r="I27" s="21">
        <f t="shared" si="2"/>
        <v>51122932.770000003</v>
      </c>
    </row>
    <row r="28" spans="2:14" x14ac:dyDescent="0.25">
      <c r="B28" s="16" t="s">
        <v>26</v>
      </c>
      <c r="C28" s="15" t="s">
        <v>27</v>
      </c>
      <c r="D28" s="21">
        <v>68953886.719999999</v>
      </c>
      <c r="E28" s="26">
        <v>5382912.9199999999</v>
      </c>
      <c r="F28" s="22">
        <f t="shared" ref="F28:F44" si="5">+D28+E28</f>
        <v>74336799.640000001</v>
      </c>
      <c r="G28" s="23">
        <v>33648326.659999996</v>
      </c>
      <c r="H28" s="22">
        <v>19849997.699999999</v>
      </c>
      <c r="I28" s="21">
        <f t="shared" si="2"/>
        <v>40688472.980000004</v>
      </c>
    </row>
    <row r="29" spans="2:14" ht="15" customHeight="1" x14ac:dyDescent="0.25">
      <c r="B29" s="16" t="s">
        <v>28</v>
      </c>
      <c r="C29" s="15" t="s">
        <v>29</v>
      </c>
      <c r="D29" s="21">
        <v>180000</v>
      </c>
      <c r="E29" s="26">
        <v>-37115.14</v>
      </c>
      <c r="F29" s="22">
        <f t="shared" si="5"/>
        <v>142884.85999999999</v>
      </c>
      <c r="G29" s="23">
        <v>48894.01</v>
      </c>
      <c r="H29" s="22">
        <v>37119.83</v>
      </c>
      <c r="I29" s="21">
        <f t="shared" si="2"/>
        <v>93990.849999999977</v>
      </c>
    </row>
    <row r="30" spans="2:14" x14ac:dyDescent="0.25">
      <c r="B30" s="16" t="s">
        <v>30</v>
      </c>
      <c r="C30" s="15" t="s">
        <v>31</v>
      </c>
      <c r="D30" s="21">
        <v>5405789.8200000003</v>
      </c>
      <c r="E30" s="26">
        <v>-1913626.3</v>
      </c>
      <c r="F30" s="22">
        <f t="shared" si="5"/>
        <v>3492163.5200000005</v>
      </c>
      <c r="G30" s="23">
        <v>1457894.6</v>
      </c>
      <c r="H30" s="22">
        <v>1020405.4</v>
      </c>
      <c r="I30" s="21">
        <f t="shared" si="2"/>
        <v>2034268.9200000004</v>
      </c>
    </row>
    <row r="31" spans="2:14" x14ac:dyDescent="0.25">
      <c r="B31" s="16" t="s">
        <v>32</v>
      </c>
      <c r="C31" s="15" t="s">
        <v>33</v>
      </c>
      <c r="D31" s="21">
        <v>4138135.47</v>
      </c>
      <c r="E31" s="26">
        <v>5088317.49</v>
      </c>
      <c r="F31" s="22">
        <f t="shared" si="5"/>
        <v>9226452.9600000009</v>
      </c>
      <c r="G31" s="23">
        <v>1033535.24</v>
      </c>
      <c r="H31" s="22">
        <v>726738.47</v>
      </c>
      <c r="I31" s="21">
        <f t="shared" si="2"/>
        <v>8192917.7200000007</v>
      </c>
    </row>
    <row r="32" spans="2:14" x14ac:dyDescent="0.25">
      <c r="B32" s="16" t="s">
        <v>34</v>
      </c>
      <c r="C32" s="15" t="s">
        <v>35</v>
      </c>
      <c r="D32" s="21">
        <v>75545203.209999993</v>
      </c>
      <c r="E32" s="26">
        <v>7052223.3399999999</v>
      </c>
      <c r="F32" s="22">
        <f t="shared" si="5"/>
        <v>82597426.549999997</v>
      </c>
      <c r="G32" s="23">
        <v>38706822.57</v>
      </c>
      <c r="H32" s="22">
        <v>29470713.48</v>
      </c>
      <c r="I32" s="21">
        <f t="shared" si="2"/>
        <v>43890603.979999997</v>
      </c>
    </row>
    <row r="33" spans="2:9" ht="15" customHeight="1" x14ac:dyDescent="0.25">
      <c r="B33" s="16" t="s">
        <v>36</v>
      </c>
      <c r="C33" s="15" t="s">
        <v>37</v>
      </c>
      <c r="D33" s="21">
        <v>57901357.560000002</v>
      </c>
      <c r="E33" s="26">
        <v>1484673.39</v>
      </c>
      <c r="F33" s="22">
        <f t="shared" si="5"/>
        <v>59386030.950000003</v>
      </c>
      <c r="G33" s="23">
        <v>327711.90000000002</v>
      </c>
      <c r="H33" s="22">
        <v>232575.56</v>
      </c>
      <c r="I33" s="21">
        <f t="shared" si="2"/>
        <v>59058319.050000004</v>
      </c>
    </row>
    <row r="34" spans="2:9" x14ac:dyDescent="0.25">
      <c r="B34" s="16" t="s">
        <v>38</v>
      </c>
      <c r="C34" s="15" t="s">
        <v>39</v>
      </c>
      <c r="D34" s="21">
        <v>2721925.83</v>
      </c>
      <c r="E34" s="26">
        <v>-1049228</v>
      </c>
      <c r="F34" s="22">
        <f t="shared" si="5"/>
        <v>1672697.83</v>
      </c>
      <c r="G34" s="23">
        <v>38744</v>
      </c>
      <c r="H34" s="22">
        <v>0</v>
      </c>
      <c r="I34" s="21">
        <f t="shared" si="2"/>
        <v>1633953.83</v>
      </c>
    </row>
    <row r="35" spans="2:9" x14ac:dyDescent="0.25">
      <c r="B35" s="16" t="s">
        <v>40</v>
      </c>
      <c r="C35" s="15" t="s">
        <v>41</v>
      </c>
      <c r="D35" s="21">
        <v>15741242.109999999</v>
      </c>
      <c r="E35" s="26">
        <v>1074243.17</v>
      </c>
      <c r="F35" s="22">
        <f t="shared" si="5"/>
        <v>16815485.280000001</v>
      </c>
      <c r="G35" s="23">
        <v>5833103.8700000001</v>
      </c>
      <c r="H35" s="22">
        <v>3408682.77</v>
      </c>
      <c r="I35" s="21">
        <f t="shared" si="2"/>
        <v>10982381.41</v>
      </c>
    </row>
    <row r="36" spans="2:9" x14ac:dyDescent="0.25">
      <c r="B36" s="14" t="s">
        <v>59</v>
      </c>
      <c r="C36" s="15"/>
      <c r="D36" s="27">
        <f t="shared" ref="D36:H36" si="6">+D37+D38+D39+D40+D41+D42+D43+D44+D45</f>
        <v>1792133071.8400002</v>
      </c>
      <c r="E36" s="27">
        <f t="shared" si="6"/>
        <v>543002174.8900001</v>
      </c>
      <c r="F36" s="20">
        <f t="shared" si="6"/>
        <v>2335135246.7299995</v>
      </c>
      <c r="G36" s="20">
        <f t="shared" si="6"/>
        <v>1064408478.8999999</v>
      </c>
      <c r="H36" s="20">
        <f t="shared" si="6"/>
        <v>972107478.99000001</v>
      </c>
      <c r="I36" s="20">
        <f t="shared" si="2"/>
        <v>1270726767.8299997</v>
      </c>
    </row>
    <row r="37" spans="2:9" x14ac:dyDescent="0.25">
      <c r="B37" s="16" t="s">
        <v>42</v>
      </c>
      <c r="C37" s="15" t="s">
        <v>43</v>
      </c>
      <c r="D37" s="21">
        <v>98627876.120000005</v>
      </c>
      <c r="E37" s="26">
        <v>7635517.7599999998</v>
      </c>
      <c r="F37" s="22">
        <v>106263393.88</v>
      </c>
      <c r="G37" s="23">
        <v>40702560.200000003</v>
      </c>
      <c r="H37" s="22">
        <v>32404952.68</v>
      </c>
      <c r="I37" s="21">
        <f t="shared" si="2"/>
        <v>65560833.679999992</v>
      </c>
    </row>
    <row r="38" spans="2:9" x14ac:dyDescent="0.25">
      <c r="B38" s="16" t="s">
        <v>44</v>
      </c>
      <c r="C38" s="15" t="s">
        <v>45</v>
      </c>
      <c r="D38" s="21">
        <v>109419752.45</v>
      </c>
      <c r="E38" s="26">
        <v>37081584.619999997</v>
      </c>
      <c r="F38" s="22">
        <v>146501337.06999999</v>
      </c>
      <c r="G38" s="23">
        <v>62378029.5</v>
      </c>
      <c r="H38" s="22">
        <v>49424456.079999998</v>
      </c>
      <c r="I38" s="21">
        <f t="shared" si="2"/>
        <v>84123307.569999993</v>
      </c>
    </row>
    <row r="39" spans="2:9" x14ac:dyDescent="0.25">
      <c r="B39" s="16" t="s">
        <v>46</v>
      </c>
      <c r="C39" s="15" t="s">
        <v>47</v>
      </c>
      <c r="D39" s="21">
        <v>116404139.51000001</v>
      </c>
      <c r="E39" s="26">
        <v>322340378.56</v>
      </c>
      <c r="F39" s="22">
        <v>438744518.06999999</v>
      </c>
      <c r="G39" s="23">
        <v>256833540.38</v>
      </c>
      <c r="H39" s="22">
        <v>222678540.81</v>
      </c>
      <c r="I39" s="21">
        <f t="shared" si="2"/>
        <v>181910977.69</v>
      </c>
    </row>
    <row r="40" spans="2:9" x14ac:dyDescent="0.25">
      <c r="B40" s="16" t="s">
        <v>48</v>
      </c>
      <c r="C40" s="15" t="s">
        <v>49</v>
      </c>
      <c r="D40" s="21">
        <v>54340633.579999998</v>
      </c>
      <c r="E40" s="26">
        <v>26514202.699999999</v>
      </c>
      <c r="F40" s="22">
        <v>80854836.280000001</v>
      </c>
      <c r="G40" s="23">
        <v>49126896.950000003</v>
      </c>
      <c r="H40" s="22">
        <v>29398295.420000002</v>
      </c>
      <c r="I40" s="21">
        <f t="shared" si="2"/>
        <v>31727939.329999998</v>
      </c>
    </row>
    <row r="41" spans="2:9" ht="30" x14ac:dyDescent="0.25">
      <c r="B41" s="18" t="s">
        <v>50</v>
      </c>
      <c r="C41" s="15" t="s">
        <v>51</v>
      </c>
      <c r="D41" s="21">
        <v>31605794.52</v>
      </c>
      <c r="E41" s="26">
        <v>24663589.719999999</v>
      </c>
      <c r="F41" s="22">
        <v>56269384.240000002</v>
      </c>
      <c r="G41" s="23">
        <v>17522570.379999999</v>
      </c>
      <c r="H41" s="22">
        <v>13442569.99</v>
      </c>
      <c r="I41" s="21">
        <f t="shared" si="2"/>
        <v>38746813.859999999</v>
      </c>
    </row>
    <row r="42" spans="2:9" x14ac:dyDescent="0.25">
      <c r="B42" s="16" t="s">
        <v>52</v>
      </c>
      <c r="C42" s="15" t="s">
        <v>53</v>
      </c>
      <c r="D42" s="21">
        <v>270529669.63999999</v>
      </c>
      <c r="E42" s="26">
        <v>-21064048.800000001</v>
      </c>
      <c r="F42" s="22">
        <v>249465620.84</v>
      </c>
      <c r="G42" s="23">
        <v>4915196.25</v>
      </c>
      <c r="H42" s="22">
        <v>3263896.59</v>
      </c>
      <c r="I42" s="21">
        <f t="shared" si="2"/>
        <v>244550424.59</v>
      </c>
    </row>
    <row r="43" spans="2:9" x14ac:dyDescent="0.25">
      <c r="B43" s="16" t="s">
        <v>54</v>
      </c>
      <c r="C43" s="15" t="s">
        <v>55</v>
      </c>
      <c r="D43" s="21">
        <v>32223601.84</v>
      </c>
      <c r="E43" s="26">
        <v>12341861.48</v>
      </c>
      <c r="F43" s="22">
        <f t="shared" si="5"/>
        <v>44565463.32</v>
      </c>
      <c r="G43" s="23">
        <v>15142683.08</v>
      </c>
      <c r="H43" s="22">
        <v>10820941.109999999</v>
      </c>
      <c r="I43" s="21">
        <f t="shared" si="2"/>
        <v>29422780.240000002</v>
      </c>
    </row>
    <row r="44" spans="2:9" x14ac:dyDescent="0.25">
      <c r="B44" s="16" t="s">
        <v>56</v>
      </c>
      <c r="C44" s="15" t="s">
        <v>62</v>
      </c>
      <c r="D44" s="21">
        <v>21761610.84</v>
      </c>
      <c r="E44" s="26">
        <v>15035438.85</v>
      </c>
      <c r="F44" s="22">
        <f t="shared" si="5"/>
        <v>36797049.689999998</v>
      </c>
      <c r="G44" s="23">
        <v>13780557.35</v>
      </c>
      <c r="H44" s="22">
        <v>11445601.310000001</v>
      </c>
      <c r="I44" s="21">
        <f t="shared" si="2"/>
        <v>23016492.339999996</v>
      </c>
    </row>
    <row r="45" spans="2:9" x14ac:dyDescent="0.25">
      <c r="B45" s="16" t="s">
        <v>60</v>
      </c>
      <c r="C45" s="15" t="s">
        <v>61</v>
      </c>
      <c r="D45" s="21">
        <v>1057219993.34</v>
      </c>
      <c r="E45" s="26">
        <v>118453650</v>
      </c>
      <c r="F45" s="22">
        <v>1175673643.3399999</v>
      </c>
      <c r="G45" s="23">
        <v>604006444.80999994</v>
      </c>
      <c r="H45" s="22">
        <v>599228225</v>
      </c>
      <c r="I45" s="21">
        <f t="shared" si="2"/>
        <v>571667198.52999997</v>
      </c>
    </row>
    <row r="46" spans="2:9" s="11" customFormat="1" ht="27" customHeight="1" x14ac:dyDescent="0.25">
      <c r="B46" s="42" t="s">
        <v>63</v>
      </c>
      <c r="C46" s="43"/>
      <c r="D46" s="24">
        <f>+D47+D48+D49+D50+D51+D52+D53+D54+D55</f>
        <v>6839695007.5</v>
      </c>
      <c r="E46" s="28">
        <f t="shared" ref="E46:H46" si="7">+E47+E48+E49+E50+E51+E52+E53+E54+E55</f>
        <v>-204235126.32999998</v>
      </c>
      <c r="F46" s="24">
        <f t="shared" si="7"/>
        <v>6635459881.1699991</v>
      </c>
      <c r="G46" s="24">
        <v>3352683609.02</v>
      </c>
      <c r="H46" s="24">
        <f t="shared" si="7"/>
        <v>2472500903.0700006</v>
      </c>
      <c r="I46" s="20">
        <f t="shared" si="2"/>
        <v>3282776272.1499991</v>
      </c>
    </row>
    <row r="47" spans="2:9" x14ac:dyDescent="0.25">
      <c r="B47" s="16" t="s">
        <v>64</v>
      </c>
      <c r="C47" s="15" t="s">
        <v>65</v>
      </c>
      <c r="D47" s="21">
        <v>6604596696.6599998</v>
      </c>
      <c r="E47" s="26">
        <v>-552185232.62</v>
      </c>
      <c r="F47" s="22">
        <f t="shared" si="3"/>
        <v>6052411464.04</v>
      </c>
      <c r="G47" s="23">
        <v>3012580244.48</v>
      </c>
      <c r="H47" s="22">
        <v>2297469417.3200002</v>
      </c>
      <c r="I47" s="21">
        <f t="shared" si="2"/>
        <v>3039831219.5599999</v>
      </c>
    </row>
    <row r="48" spans="2:9" x14ac:dyDescent="0.25">
      <c r="B48" s="16" t="s">
        <v>66</v>
      </c>
      <c r="C48" s="15" t="s">
        <v>67</v>
      </c>
      <c r="D48" s="21">
        <v>0</v>
      </c>
      <c r="E48" s="26">
        <v>225000</v>
      </c>
      <c r="F48" s="22">
        <f t="shared" si="3"/>
        <v>225000</v>
      </c>
      <c r="G48" s="23">
        <v>225000</v>
      </c>
      <c r="H48" s="22">
        <v>0</v>
      </c>
      <c r="I48" s="21">
        <f t="shared" si="2"/>
        <v>0</v>
      </c>
    </row>
    <row r="49" spans="2:9" x14ac:dyDescent="0.25">
      <c r="B49" s="16" t="s">
        <v>68</v>
      </c>
      <c r="C49" s="15" t="s">
        <v>69</v>
      </c>
      <c r="D49" s="21">
        <v>0</v>
      </c>
      <c r="E49" s="29">
        <v>0</v>
      </c>
      <c r="F49" s="22">
        <f t="shared" si="3"/>
        <v>0</v>
      </c>
      <c r="G49" s="22">
        <v>0</v>
      </c>
      <c r="H49" s="22">
        <v>0</v>
      </c>
      <c r="I49" s="21">
        <f t="shared" si="2"/>
        <v>0</v>
      </c>
    </row>
    <row r="50" spans="2:9" x14ac:dyDescent="0.25">
      <c r="B50" s="16" t="s">
        <v>70</v>
      </c>
      <c r="C50" s="15" t="s">
        <v>71</v>
      </c>
      <c r="D50" s="21">
        <v>141071430.91999999</v>
      </c>
      <c r="E50" s="26">
        <v>294924232.12</v>
      </c>
      <c r="F50" s="22">
        <f t="shared" si="3"/>
        <v>435995663.03999996</v>
      </c>
      <c r="G50" s="23">
        <v>237762833.34999999</v>
      </c>
      <c r="H50" s="22">
        <v>75530972.819999993</v>
      </c>
      <c r="I50" s="21">
        <f t="shared" si="2"/>
        <v>198232829.68999997</v>
      </c>
    </row>
    <row r="51" spans="2:9" x14ac:dyDescent="0.25">
      <c r="B51" s="16" t="s">
        <v>72</v>
      </c>
      <c r="C51" s="15" t="s">
        <v>73</v>
      </c>
      <c r="D51" s="21">
        <v>29298959</v>
      </c>
      <c r="E51" s="26">
        <v>-7656781.3899999997</v>
      </c>
      <c r="F51" s="22">
        <f t="shared" si="3"/>
        <v>21642177.609999999</v>
      </c>
      <c r="G51" s="23">
        <v>14749402.98</v>
      </c>
      <c r="H51" s="22">
        <v>14019391.359999999</v>
      </c>
      <c r="I51" s="21">
        <f t="shared" si="2"/>
        <v>6892774.629999999</v>
      </c>
    </row>
    <row r="52" spans="2:9" x14ac:dyDescent="0.25">
      <c r="B52" s="16" t="s">
        <v>74</v>
      </c>
      <c r="C52" s="15" t="s">
        <v>75</v>
      </c>
      <c r="D52" s="21">
        <v>14673611.92</v>
      </c>
      <c r="E52" s="26">
        <v>58457655.560000002</v>
      </c>
      <c r="F52" s="22">
        <f t="shared" si="3"/>
        <v>73131267.480000004</v>
      </c>
      <c r="G52" s="23">
        <v>65951973.710000001</v>
      </c>
      <c r="H52" s="22">
        <v>64536217.07</v>
      </c>
      <c r="I52" s="21">
        <f t="shared" si="2"/>
        <v>7179293.7700000033</v>
      </c>
    </row>
    <row r="53" spans="2:9" s="11" customFormat="1" x14ac:dyDescent="0.25">
      <c r="B53" s="30" t="s">
        <v>76</v>
      </c>
      <c r="C53" s="31" t="s">
        <v>77</v>
      </c>
      <c r="D53" s="32">
        <v>0</v>
      </c>
      <c r="E53" s="33">
        <v>0</v>
      </c>
      <c r="F53" s="33">
        <f t="shared" si="3"/>
        <v>0</v>
      </c>
      <c r="G53" s="33">
        <v>0</v>
      </c>
      <c r="H53" s="33">
        <v>0</v>
      </c>
      <c r="I53" s="32">
        <f t="shared" si="2"/>
        <v>0</v>
      </c>
    </row>
    <row r="54" spans="2:9" s="11" customFormat="1" x14ac:dyDescent="0.25">
      <c r="B54" s="30" t="s">
        <v>78</v>
      </c>
      <c r="C54" s="31" t="s">
        <v>79</v>
      </c>
      <c r="D54" s="32">
        <v>50054309</v>
      </c>
      <c r="E54" s="34">
        <v>2000000</v>
      </c>
      <c r="F54" s="33">
        <f t="shared" si="3"/>
        <v>52054309</v>
      </c>
      <c r="G54" s="34">
        <v>21414154.5</v>
      </c>
      <c r="H54" s="33">
        <v>20944904.5</v>
      </c>
      <c r="I54" s="32">
        <f t="shared" si="2"/>
        <v>30640154.5</v>
      </c>
    </row>
    <row r="55" spans="2:9" s="11" customFormat="1" x14ac:dyDescent="0.25">
      <c r="B55" s="30" t="s">
        <v>147</v>
      </c>
      <c r="C55" s="31" t="s">
        <v>81</v>
      </c>
      <c r="D55" s="32">
        <v>0</v>
      </c>
      <c r="E55" s="33"/>
      <c r="F55" s="33">
        <f t="shared" si="3"/>
        <v>0</v>
      </c>
      <c r="G55" s="33">
        <v>0</v>
      </c>
      <c r="H55" s="33">
        <v>0</v>
      </c>
      <c r="I55" s="32">
        <f t="shared" si="2"/>
        <v>0</v>
      </c>
    </row>
    <row r="56" spans="2:9" ht="27" customHeight="1" x14ac:dyDescent="0.25">
      <c r="B56" s="44" t="s">
        <v>82</v>
      </c>
      <c r="C56" s="45"/>
      <c r="D56" s="20">
        <f>+D57+D58+D59+D60+D61+D62+D63+D64+D65</f>
        <v>2824096</v>
      </c>
      <c r="E56" s="20">
        <v>70981037.859999999</v>
      </c>
      <c r="F56" s="20">
        <v>73805133.859999999</v>
      </c>
      <c r="G56" s="20">
        <f t="shared" ref="G56:H56" si="8">+G57+G58+G59+G60+G61+G62+G63+G64+G65</f>
        <v>41062272.240000002</v>
      </c>
      <c r="H56" s="20">
        <f t="shared" si="8"/>
        <v>3217708.05</v>
      </c>
      <c r="I56" s="20">
        <f t="shared" si="2"/>
        <v>32742861.619999997</v>
      </c>
    </row>
    <row r="57" spans="2:9" x14ac:dyDescent="0.25">
      <c r="B57" s="16" t="s">
        <v>83</v>
      </c>
      <c r="C57" s="15" t="s">
        <v>84</v>
      </c>
      <c r="D57" s="21">
        <v>1967923</v>
      </c>
      <c r="E57" s="23">
        <v>36997747.450000003</v>
      </c>
      <c r="F57" s="22">
        <f t="shared" si="3"/>
        <v>38965670.450000003</v>
      </c>
      <c r="G57" s="23">
        <v>28514234.309999999</v>
      </c>
      <c r="H57" s="22">
        <v>706850.22</v>
      </c>
      <c r="I57" s="21">
        <f t="shared" si="2"/>
        <v>10451436.140000004</v>
      </c>
    </row>
    <row r="58" spans="2:9" x14ac:dyDescent="0.25">
      <c r="B58" s="16" t="s">
        <v>85</v>
      </c>
      <c r="C58" s="15" t="s">
        <v>86</v>
      </c>
      <c r="D58" s="21">
        <v>171157</v>
      </c>
      <c r="E58" s="23">
        <v>988043.72</v>
      </c>
      <c r="F58" s="22">
        <f t="shared" si="3"/>
        <v>1159200.72</v>
      </c>
      <c r="G58" s="23">
        <v>182184.25</v>
      </c>
      <c r="H58" s="22">
        <v>97576.69</v>
      </c>
      <c r="I58" s="21">
        <f t="shared" si="2"/>
        <v>977016.47</v>
      </c>
    </row>
    <row r="59" spans="2:9" x14ac:dyDescent="0.25">
      <c r="B59" s="16" t="s">
        <v>87</v>
      </c>
      <c r="C59" s="15" t="s">
        <v>88</v>
      </c>
      <c r="D59" s="21">
        <v>20000</v>
      </c>
      <c r="E59" s="23">
        <v>1760689.18</v>
      </c>
      <c r="F59" s="22">
        <f t="shared" si="3"/>
        <v>1780689.18</v>
      </c>
      <c r="G59" s="23">
        <v>96269.39</v>
      </c>
      <c r="H59" s="22">
        <v>96269.39</v>
      </c>
      <c r="I59" s="21">
        <f t="shared" si="2"/>
        <v>1684419.79</v>
      </c>
    </row>
    <row r="60" spans="2:9" x14ac:dyDescent="0.25">
      <c r="B60" s="16" t="s">
        <v>89</v>
      </c>
      <c r="C60" s="15" t="s">
        <v>90</v>
      </c>
      <c r="D60" s="21">
        <v>500000</v>
      </c>
      <c r="E60" s="23">
        <v>13248859.6</v>
      </c>
      <c r="F60" s="22">
        <f t="shared" si="3"/>
        <v>13748859.6</v>
      </c>
      <c r="G60" s="23">
        <v>488000</v>
      </c>
      <c r="H60" s="22">
        <v>488000</v>
      </c>
      <c r="I60" s="21">
        <f t="shared" si="2"/>
        <v>13260859.6</v>
      </c>
    </row>
    <row r="61" spans="2:9" s="11" customFormat="1" x14ac:dyDescent="0.25">
      <c r="B61" s="30" t="s">
        <v>91</v>
      </c>
      <c r="C61" s="31" t="s">
        <v>92</v>
      </c>
      <c r="D61" s="32">
        <v>0</v>
      </c>
      <c r="E61" s="34">
        <v>0</v>
      </c>
      <c r="F61" s="33">
        <f t="shared" si="3"/>
        <v>0</v>
      </c>
      <c r="G61" s="34">
        <v>0</v>
      </c>
      <c r="H61" s="33">
        <v>0</v>
      </c>
      <c r="I61" s="32">
        <f t="shared" si="2"/>
        <v>0</v>
      </c>
    </row>
    <row r="62" spans="2:9" s="11" customFormat="1" x14ac:dyDescent="0.25">
      <c r="B62" s="30" t="s">
        <v>93</v>
      </c>
      <c r="C62" s="31" t="s">
        <v>94</v>
      </c>
      <c r="D62" s="32">
        <v>100000</v>
      </c>
      <c r="E62" s="34">
        <v>13865822.380000001</v>
      </c>
      <c r="F62" s="33">
        <f t="shared" si="3"/>
        <v>13965822.380000001</v>
      </c>
      <c r="G62" s="34">
        <v>9285258.9700000007</v>
      </c>
      <c r="H62" s="33">
        <v>84800.81</v>
      </c>
      <c r="I62" s="32">
        <f t="shared" si="2"/>
        <v>4680563.41</v>
      </c>
    </row>
    <row r="63" spans="2:9" s="11" customFormat="1" x14ac:dyDescent="0.25">
      <c r="B63" s="30" t="s">
        <v>95</v>
      </c>
      <c r="C63" s="31" t="s">
        <v>96</v>
      </c>
      <c r="D63" s="32">
        <v>0</v>
      </c>
      <c r="E63" s="34">
        <v>0</v>
      </c>
      <c r="F63" s="33">
        <f t="shared" si="3"/>
        <v>0</v>
      </c>
      <c r="G63" s="34">
        <v>0</v>
      </c>
      <c r="H63" s="33">
        <v>0</v>
      </c>
      <c r="I63" s="32">
        <f t="shared" si="2"/>
        <v>0</v>
      </c>
    </row>
    <row r="64" spans="2:9" s="11" customFormat="1" x14ac:dyDescent="0.25">
      <c r="B64" s="30" t="s">
        <v>97</v>
      </c>
      <c r="C64" s="31" t="s">
        <v>98</v>
      </c>
      <c r="D64" s="32">
        <v>0</v>
      </c>
      <c r="E64" s="34">
        <v>0</v>
      </c>
      <c r="F64" s="33">
        <f t="shared" si="3"/>
        <v>0</v>
      </c>
      <c r="G64" s="34">
        <v>0</v>
      </c>
      <c r="H64" s="33">
        <v>0</v>
      </c>
      <c r="I64" s="32">
        <f t="shared" si="2"/>
        <v>0</v>
      </c>
    </row>
    <row r="65" spans="2:9" x14ac:dyDescent="0.25">
      <c r="B65" s="16" t="s">
        <v>99</v>
      </c>
      <c r="C65" s="15" t="s">
        <v>100</v>
      </c>
      <c r="D65" s="21">
        <v>65016</v>
      </c>
      <c r="E65" s="23">
        <v>4119875.53</v>
      </c>
      <c r="F65" s="22">
        <f t="shared" si="3"/>
        <v>4184891.53</v>
      </c>
      <c r="G65" s="23">
        <v>2496325.3199999998</v>
      </c>
      <c r="H65" s="22">
        <v>1744210.94</v>
      </c>
      <c r="I65" s="21">
        <f t="shared" si="2"/>
        <v>1688566.21</v>
      </c>
    </row>
    <row r="66" spans="2:9" x14ac:dyDescent="0.25">
      <c r="B66" s="36" t="s">
        <v>101</v>
      </c>
      <c r="C66" s="37"/>
      <c r="D66" s="20">
        <f>+D67+D68+D69</f>
        <v>1673991000</v>
      </c>
      <c r="E66" s="20">
        <f t="shared" ref="E66:H66" si="9">+E67+E68+E69</f>
        <v>-391206984.88</v>
      </c>
      <c r="F66" s="20">
        <f t="shared" si="9"/>
        <v>1282784015.1200001</v>
      </c>
      <c r="G66" s="20">
        <f t="shared" si="9"/>
        <v>144784699.62</v>
      </c>
      <c r="H66" s="20">
        <f t="shared" si="9"/>
        <v>64859845.32</v>
      </c>
      <c r="I66" s="20">
        <f t="shared" si="2"/>
        <v>1137999315.5</v>
      </c>
    </row>
    <row r="67" spans="2:9" x14ac:dyDescent="0.25">
      <c r="B67" s="16" t="s">
        <v>102</v>
      </c>
      <c r="C67" s="15" t="s">
        <v>105</v>
      </c>
      <c r="D67" s="21">
        <v>300000000</v>
      </c>
      <c r="E67" s="23">
        <v>-91735861.310000002</v>
      </c>
      <c r="F67" s="22">
        <f t="shared" si="3"/>
        <v>208264138.69</v>
      </c>
      <c r="G67" s="23">
        <v>93405927.629999995</v>
      </c>
      <c r="H67" s="22">
        <v>32254321.359999999</v>
      </c>
      <c r="I67" s="21">
        <f t="shared" si="2"/>
        <v>114858211.06</v>
      </c>
    </row>
    <row r="68" spans="2:9" x14ac:dyDescent="0.25">
      <c r="B68" s="16" t="s">
        <v>103</v>
      </c>
      <c r="C68" s="15" t="s">
        <v>104</v>
      </c>
      <c r="D68" s="21">
        <v>0</v>
      </c>
      <c r="E68" s="23">
        <v>1368359.25</v>
      </c>
      <c r="F68" s="22">
        <f t="shared" si="3"/>
        <v>1368359.25</v>
      </c>
      <c r="G68" s="23">
        <v>1099344.6000000001</v>
      </c>
      <c r="H68" s="22">
        <v>0</v>
      </c>
      <c r="I68" s="21">
        <f t="shared" si="2"/>
        <v>269014.64999999991</v>
      </c>
    </row>
    <row r="69" spans="2:9" x14ac:dyDescent="0.25">
      <c r="B69" s="16" t="s">
        <v>106</v>
      </c>
      <c r="C69" s="15" t="s">
        <v>107</v>
      </c>
      <c r="D69" s="21">
        <v>1373991000</v>
      </c>
      <c r="E69" s="23">
        <v>-300839482.81999999</v>
      </c>
      <c r="F69" s="22">
        <f t="shared" si="3"/>
        <v>1073151517.1800001</v>
      </c>
      <c r="G69" s="23">
        <v>50279427.390000001</v>
      </c>
      <c r="H69" s="22">
        <v>32605523.960000001</v>
      </c>
      <c r="I69" s="21">
        <f t="shared" si="2"/>
        <v>1022872089.7900001</v>
      </c>
    </row>
    <row r="70" spans="2:9" s="11" customFormat="1" ht="29.25" customHeight="1" x14ac:dyDescent="0.25">
      <c r="B70" s="42" t="s">
        <v>108</v>
      </c>
      <c r="C70" s="43"/>
      <c r="D70" s="24">
        <f>+D71+D72+D73+D74+D75+D76+D77</f>
        <v>0</v>
      </c>
      <c r="E70" s="24">
        <f t="shared" ref="E70:H70" si="10">+E71+E72+E73+E74+E75+E76+E77</f>
        <v>0</v>
      </c>
      <c r="F70" s="24">
        <f t="shared" si="10"/>
        <v>0</v>
      </c>
      <c r="G70" s="24">
        <f t="shared" si="10"/>
        <v>0</v>
      </c>
      <c r="H70" s="24">
        <f t="shared" si="10"/>
        <v>0</v>
      </c>
      <c r="I70" s="24">
        <f t="shared" si="2"/>
        <v>0</v>
      </c>
    </row>
    <row r="71" spans="2:9" s="11" customFormat="1" x14ac:dyDescent="0.25">
      <c r="B71" s="30" t="s">
        <v>109</v>
      </c>
      <c r="C71" s="31" t="s">
        <v>110</v>
      </c>
      <c r="D71" s="32">
        <v>0</v>
      </c>
      <c r="E71" s="33">
        <v>0</v>
      </c>
      <c r="F71" s="33">
        <f t="shared" si="3"/>
        <v>0</v>
      </c>
      <c r="G71" s="33">
        <v>0</v>
      </c>
      <c r="H71" s="33">
        <v>0</v>
      </c>
      <c r="I71" s="24">
        <f t="shared" si="2"/>
        <v>0</v>
      </c>
    </row>
    <row r="72" spans="2:9" s="11" customFormat="1" x14ac:dyDescent="0.25">
      <c r="B72" s="30" t="s">
        <v>111</v>
      </c>
      <c r="C72" s="31" t="s">
        <v>112</v>
      </c>
      <c r="D72" s="32">
        <v>0</v>
      </c>
      <c r="E72" s="33">
        <v>0</v>
      </c>
      <c r="F72" s="33">
        <f t="shared" si="3"/>
        <v>0</v>
      </c>
      <c r="G72" s="33">
        <v>0</v>
      </c>
      <c r="H72" s="33">
        <v>0</v>
      </c>
      <c r="I72" s="24">
        <f t="shared" si="2"/>
        <v>0</v>
      </c>
    </row>
    <row r="73" spans="2:9" s="11" customFormat="1" x14ac:dyDescent="0.25">
      <c r="B73" s="30" t="s">
        <v>113</v>
      </c>
      <c r="C73" s="31" t="s">
        <v>114</v>
      </c>
      <c r="D73" s="32">
        <v>0</v>
      </c>
      <c r="E73" s="33">
        <v>0</v>
      </c>
      <c r="F73" s="33">
        <f t="shared" si="3"/>
        <v>0</v>
      </c>
      <c r="G73" s="33">
        <v>0</v>
      </c>
      <c r="H73" s="33">
        <v>0</v>
      </c>
      <c r="I73" s="24">
        <f t="shared" si="2"/>
        <v>0</v>
      </c>
    </row>
    <row r="74" spans="2:9" s="11" customFormat="1" x14ac:dyDescent="0.25">
      <c r="B74" s="30" t="s">
        <v>115</v>
      </c>
      <c r="C74" s="31" t="s">
        <v>116</v>
      </c>
      <c r="D74" s="32">
        <v>0</v>
      </c>
      <c r="E74" s="33">
        <v>0</v>
      </c>
      <c r="F74" s="33">
        <f t="shared" si="3"/>
        <v>0</v>
      </c>
      <c r="G74" s="33">
        <v>0</v>
      </c>
      <c r="H74" s="33">
        <v>0</v>
      </c>
      <c r="I74" s="24">
        <f t="shared" si="2"/>
        <v>0</v>
      </c>
    </row>
    <row r="75" spans="2:9" s="11" customFormat="1" ht="30" x14ac:dyDescent="0.25">
      <c r="B75" s="68" t="s">
        <v>117</v>
      </c>
      <c r="C75" s="31" t="s">
        <v>118</v>
      </c>
      <c r="D75" s="32">
        <v>0</v>
      </c>
      <c r="E75" s="33">
        <v>0</v>
      </c>
      <c r="F75" s="33">
        <f t="shared" si="3"/>
        <v>0</v>
      </c>
      <c r="G75" s="33">
        <v>0</v>
      </c>
      <c r="H75" s="33">
        <v>0</v>
      </c>
      <c r="I75" s="24">
        <f t="shared" si="2"/>
        <v>0</v>
      </c>
    </row>
    <row r="76" spans="2:9" s="11" customFormat="1" x14ac:dyDescent="0.25">
      <c r="B76" s="30" t="s">
        <v>119</v>
      </c>
      <c r="C76" s="31" t="s">
        <v>120</v>
      </c>
      <c r="D76" s="32">
        <v>0</v>
      </c>
      <c r="E76" s="33">
        <v>0</v>
      </c>
      <c r="F76" s="33">
        <f t="shared" si="3"/>
        <v>0</v>
      </c>
      <c r="G76" s="33">
        <v>0</v>
      </c>
      <c r="H76" s="33">
        <v>0</v>
      </c>
      <c r="I76" s="24">
        <f t="shared" si="2"/>
        <v>0</v>
      </c>
    </row>
    <row r="77" spans="2:9" s="11" customFormat="1" x14ac:dyDescent="0.25">
      <c r="B77" s="69" t="s">
        <v>121</v>
      </c>
      <c r="C77" s="70" t="s">
        <v>122</v>
      </c>
      <c r="D77" s="32">
        <v>0</v>
      </c>
      <c r="E77" s="33">
        <v>0</v>
      </c>
      <c r="F77" s="33">
        <f t="shared" si="3"/>
        <v>0</v>
      </c>
      <c r="G77" s="33">
        <v>0</v>
      </c>
      <c r="H77" s="33">
        <v>0</v>
      </c>
      <c r="I77" s="24">
        <f t="shared" si="2"/>
        <v>0</v>
      </c>
    </row>
    <row r="78" spans="2:9" s="11" customFormat="1" x14ac:dyDescent="0.25">
      <c r="B78" s="71" t="s">
        <v>123</v>
      </c>
      <c r="C78" s="31"/>
      <c r="D78" s="24">
        <f>+D79+D80+D81</f>
        <v>0</v>
      </c>
      <c r="E78" s="24">
        <f t="shared" ref="E78:G78" si="11">+E79+E80+E81</f>
        <v>0</v>
      </c>
      <c r="F78" s="24">
        <f t="shared" si="11"/>
        <v>0</v>
      </c>
      <c r="G78" s="24">
        <f t="shared" si="11"/>
        <v>0</v>
      </c>
      <c r="H78" s="24">
        <v>0</v>
      </c>
      <c r="I78" s="24">
        <f t="shared" si="2"/>
        <v>0</v>
      </c>
    </row>
    <row r="79" spans="2:9" s="11" customFormat="1" x14ac:dyDescent="0.25">
      <c r="B79" s="30" t="s">
        <v>124</v>
      </c>
      <c r="C79" s="31" t="s">
        <v>125</v>
      </c>
      <c r="D79" s="24">
        <v>0</v>
      </c>
      <c r="E79" s="34">
        <v>0</v>
      </c>
      <c r="F79" s="33">
        <f t="shared" si="3"/>
        <v>0</v>
      </c>
      <c r="G79" s="34">
        <v>0</v>
      </c>
      <c r="H79" s="33">
        <v>0</v>
      </c>
      <c r="I79" s="24">
        <f t="shared" si="2"/>
        <v>0</v>
      </c>
    </row>
    <row r="80" spans="2:9" s="11" customFormat="1" x14ac:dyDescent="0.25">
      <c r="B80" s="30" t="s">
        <v>126</v>
      </c>
      <c r="C80" s="31" t="s">
        <v>127</v>
      </c>
      <c r="D80" s="32">
        <v>0</v>
      </c>
      <c r="E80" s="34">
        <v>0</v>
      </c>
      <c r="F80" s="33">
        <f t="shared" si="3"/>
        <v>0</v>
      </c>
      <c r="G80" s="34">
        <v>0</v>
      </c>
      <c r="H80" s="33">
        <v>0</v>
      </c>
      <c r="I80" s="24">
        <f t="shared" si="2"/>
        <v>0</v>
      </c>
    </row>
    <row r="81" spans="2:9" s="11" customFormat="1" x14ac:dyDescent="0.25">
      <c r="B81" s="30" t="s">
        <v>128</v>
      </c>
      <c r="C81" s="31" t="s">
        <v>129</v>
      </c>
      <c r="D81" s="32">
        <v>0</v>
      </c>
      <c r="E81" s="34">
        <v>0</v>
      </c>
      <c r="F81" s="33">
        <f t="shared" si="3"/>
        <v>0</v>
      </c>
      <c r="G81" s="34">
        <v>0</v>
      </c>
      <c r="H81" s="33">
        <v>0</v>
      </c>
      <c r="I81" s="24">
        <f t="shared" si="2"/>
        <v>0</v>
      </c>
    </row>
    <row r="82" spans="2:9" x14ac:dyDescent="0.25">
      <c r="B82" s="14" t="s">
        <v>130</v>
      </c>
      <c r="C82" s="15"/>
      <c r="D82" s="20">
        <f>+D83+D84+D85+D86+D87+D88+D89</f>
        <v>404196662</v>
      </c>
      <c r="E82" s="20">
        <f t="shared" ref="E82:G82" si="12">+E83+E84+E85+E86+E87+E88+E89</f>
        <v>608614175.35000002</v>
      </c>
      <c r="F82" s="20">
        <f t="shared" si="12"/>
        <v>1012810837.35</v>
      </c>
      <c r="G82" s="20">
        <f t="shared" si="12"/>
        <v>749949218.24000001</v>
      </c>
      <c r="H82" s="20">
        <f>+H83+H84+H85+H86+H87+H88+H89</f>
        <v>747249060.16999996</v>
      </c>
      <c r="I82" s="20">
        <f t="shared" ref="I82:I145" si="13">+F82-G82</f>
        <v>262861619.11000001</v>
      </c>
    </row>
    <row r="83" spans="2:9" x14ac:dyDescent="0.25">
      <c r="B83" s="16" t="s">
        <v>131</v>
      </c>
      <c r="C83" s="15" t="s">
        <v>132</v>
      </c>
      <c r="D83" s="21">
        <v>0</v>
      </c>
      <c r="E83" s="23">
        <v>488425000</v>
      </c>
      <c r="F83" s="22">
        <f t="shared" si="3"/>
        <v>488425000</v>
      </c>
      <c r="G83" s="23">
        <v>488425000</v>
      </c>
      <c r="H83" s="22">
        <v>488425000</v>
      </c>
      <c r="I83" s="21">
        <f t="shared" si="13"/>
        <v>0</v>
      </c>
    </row>
    <row r="84" spans="2:9" x14ac:dyDescent="0.25">
      <c r="B84" s="16" t="s">
        <v>133</v>
      </c>
      <c r="C84" s="15" t="s">
        <v>134</v>
      </c>
      <c r="D84" s="21">
        <v>350870489</v>
      </c>
      <c r="E84" s="23">
        <v>81026600</v>
      </c>
      <c r="F84" s="22">
        <f t="shared" ref="F84:F89" si="14">+D84+E84</f>
        <v>431897089</v>
      </c>
      <c r="G84" s="23">
        <v>217116471.71000001</v>
      </c>
      <c r="H84" s="22">
        <v>217116471.71000001</v>
      </c>
      <c r="I84" s="21">
        <f t="shared" si="13"/>
        <v>214780617.28999999</v>
      </c>
    </row>
    <row r="85" spans="2:9" x14ac:dyDescent="0.25">
      <c r="B85" s="16" t="s">
        <v>135</v>
      </c>
      <c r="C85" s="15" t="s">
        <v>136</v>
      </c>
      <c r="D85" s="21">
        <v>0</v>
      </c>
      <c r="E85" s="23">
        <v>16238335.279999999</v>
      </c>
      <c r="F85" s="22">
        <f t="shared" si="14"/>
        <v>16238335.279999999</v>
      </c>
      <c r="G85" s="23">
        <v>16238335.279999999</v>
      </c>
      <c r="H85" s="22">
        <v>16238335.279999999</v>
      </c>
      <c r="I85" s="21">
        <f t="shared" si="13"/>
        <v>0</v>
      </c>
    </row>
    <row r="86" spans="2:9" x14ac:dyDescent="0.25">
      <c r="B86" s="16" t="s">
        <v>137</v>
      </c>
      <c r="C86" s="15" t="s">
        <v>138</v>
      </c>
      <c r="D86" s="21">
        <v>48076876</v>
      </c>
      <c r="E86" s="23">
        <v>22339869</v>
      </c>
      <c r="F86" s="22">
        <f t="shared" si="14"/>
        <v>70416745</v>
      </c>
      <c r="G86" s="23">
        <v>25544231.18</v>
      </c>
      <c r="H86" s="22">
        <v>25457231.18</v>
      </c>
      <c r="I86" s="21">
        <f t="shared" si="13"/>
        <v>44872513.82</v>
      </c>
    </row>
    <row r="87" spans="2:9" x14ac:dyDescent="0.25">
      <c r="B87" s="16" t="s">
        <v>139</v>
      </c>
      <c r="C87" s="15" t="s">
        <v>140</v>
      </c>
      <c r="D87" s="21">
        <v>5249297</v>
      </c>
      <c r="E87" s="23">
        <v>-2028787</v>
      </c>
      <c r="F87" s="22">
        <f t="shared" si="14"/>
        <v>3220510</v>
      </c>
      <c r="G87" s="23">
        <v>12022</v>
      </c>
      <c r="H87" s="22">
        <v>12022</v>
      </c>
      <c r="I87" s="21">
        <f t="shared" si="13"/>
        <v>3208488</v>
      </c>
    </row>
    <row r="88" spans="2:9" s="11" customFormat="1" x14ac:dyDescent="0.25">
      <c r="B88" s="30" t="s">
        <v>142</v>
      </c>
      <c r="C88" s="31" t="s">
        <v>143</v>
      </c>
      <c r="D88" s="32">
        <v>0</v>
      </c>
      <c r="E88" s="34"/>
      <c r="F88" s="33">
        <f t="shared" si="14"/>
        <v>0</v>
      </c>
      <c r="G88" s="34">
        <v>0</v>
      </c>
      <c r="H88" s="33">
        <v>0</v>
      </c>
      <c r="I88" s="32">
        <f t="shared" si="13"/>
        <v>0</v>
      </c>
    </row>
    <row r="89" spans="2:9" x14ac:dyDescent="0.25">
      <c r="B89" s="16" t="s">
        <v>141</v>
      </c>
      <c r="C89" s="15" t="s">
        <v>145</v>
      </c>
      <c r="D89" s="21">
        <v>0</v>
      </c>
      <c r="E89" s="23">
        <v>2613158.0699999998</v>
      </c>
      <c r="F89" s="22">
        <f t="shared" si="14"/>
        <v>2613158.0699999998</v>
      </c>
      <c r="G89" s="23">
        <v>2613158.0699999998</v>
      </c>
      <c r="H89" s="22">
        <v>0</v>
      </c>
      <c r="I89" s="21">
        <f t="shared" si="13"/>
        <v>0</v>
      </c>
    </row>
    <row r="90" spans="2:9" s="11" customFormat="1" x14ac:dyDescent="0.25">
      <c r="B90" s="79"/>
      <c r="C90" s="31"/>
      <c r="D90" s="33"/>
      <c r="E90" s="34"/>
      <c r="F90" s="33"/>
      <c r="G90" s="34"/>
      <c r="H90" s="33"/>
      <c r="I90" s="33"/>
    </row>
    <row r="91" spans="2:9" x14ac:dyDescent="0.25">
      <c r="B91" s="38" t="s">
        <v>144</v>
      </c>
      <c r="C91" s="39"/>
      <c r="D91" s="20">
        <f>+D92+D100+D110+D120+D130+D140+D144+D152+D156</f>
        <v>47072218070</v>
      </c>
      <c r="E91" s="25">
        <f t="shared" ref="E91:H91" si="15">+E92+E100+E110+E120+E130+E140+E144+E152+E156</f>
        <v>5680880980.25</v>
      </c>
      <c r="F91" s="20">
        <f t="shared" si="15"/>
        <v>52753099050.249992</v>
      </c>
      <c r="G91" s="25">
        <f t="shared" si="15"/>
        <v>20534100022.310001</v>
      </c>
      <c r="H91" s="20">
        <f t="shared" si="15"/>
        <v>7623937028.9700012</v>
      </c>
      <c r="I91" s="20">
        <f t="shared" si="13"/>
        <v>32218999027.939991</v>
      </c>
    </row>
    <row r="92" spans="2:9" x14ac:dyDescent="0.25">
      <c r="B92" s="19" t="s">
        <v>57</v>
      </c>
      <c r="C92" s="15"/>
      <c r="D92" s="20">
        <f>+D93+D94+D95+D96+D97+D98+D99</f>
        <v>211018586</v>
      </c>
      <c r="E92" s="20">
        <f t="shared" ref="E92:H92" si="16">+E93+E94+E95+E96+E97+E98+E99</f>
        <v>104576273.30000001</v>
      </c>
      <c r="F92" s="20">
        <f t="shared" si="16"/>
        <v>315594859.29999995</v>
      </c>
      <c r="G92" s="20">
        <f t="shared" si="16"/>
        <v>196609881.28</v>
      </c>
      <c r="H92" s="20">
        <f t="shared" si="16"/>
        <v>162361008.07000002</v>
      </c>
      <c r="I92" s="20">
        <f t="shared" si="13"/>
        <v>118984978.01999995</v>
      </c>
    </row>
    <row r="93" spans="2:9" x14ac:dyDescent="0.25">
      <c r="B93" s="16" t="s">
        <v>10</v>
      </c>
      <c r="C93" s="15" t="s">
        <v>11</v>
      </c>
      <c r="D93" s="21">
        <v>0</v>
      </c>
      <c r="E93" s="23">
        <v>42044708.899999999</v>
      </c>
      <c r="F93" s="22">
        <v>42044708.899999999</v>
      </c>
      <c r="G93" s="22">
        <v>42044708.899999999</v>
      </c>
      <c r="H93" s="22">
        <v>41438744.899999999</v>
      </c>
      <c r="I93" s="21">
        <f t="shared" si="13"/>
        <v>0</v>
      </c>
    </row>
    <row r="94" spans="2:9" x14ac:dyDescent="0.25">
      <c r="B94" s="16" t="s">
        <v>12</v>
      </c>
      <c r="C94" s="15" t="s">
        <v>13</v>
      </c>
      <c r="D94" s="21">
        <v>0</v>
      </c>
      <c r="E94" s="22">
        <v>29997677.050000001</v>
      </c>
      <c r="F94" s="22">
        <v>29997677.050000001</v>
      </c>
      <c r="G94" s="23">
        <v>20235223.030000001</v>
      </c>
      <c r="H94" s="22">
        <v>7484613.2199999997</v>
      </c>
      <c r="I94" s="21">
        <f t="shared" si="13"/>
        <v>9762454.0199999996</v>
      </c>
    </row>
    <row r="95" spans="2:9" ht="15.75" thickBot="1" x14ac:dyDescent="0.3">
      <c r="B95" s="80" t="s">
        <v>14</v>
      </c>
      <c r="C95" s="81" t="s">
        <v>15</v>
      </c>
      <c r="D95" s="82">
        <v>0</v>
      </c>
      <c r="E95" s="83">
        <v>18080308.699999999</v>
      </c>
      <c r="F95" s="83">
        <v>18080308.699999999</v>
      </c>
      <c r="G95" s="84">
        <v>18080308.699999999</v>
      </c>
      <c r="H95" s="83">
        <v>17986569.550000001</v>
      </c>
      <c r="I95" s="82">
        <f t="shared" si="13"/>
        <v>0</v>
      </c>
    </row>
    <row r="96" spans="2:9" x14ac:dyDescent="0.25">
      <c r="B96" s="16" t="s">
        <v>16</v>
      </c>
      <c r="C96" s="15" t="s">
        <v>17</v>
      </c>
      <c r="D96" s="21">
        <v>211018586</v>
      </c>
      <c r="E96" s="22">
        <v>0</v>
      </c>
      <c r="F96" s="22">
        <v>211018586</v>
      </c>
      <c r="G96" s="23">
        <v>101796062</v>
      </c>
      <c r="H96" s="22">
        <v>81244985.25</v>
      </c>
      <c r="I96" s="21">
        <f t="shared" si="13"/>
        <v>109222524</v>
      </c>
    </row>
    <row r="97" spans="2:9" x14ac:dyDescent="0.25">
      <c r="B97" s="16" t="s">
        <v>18</v>
      </c>
      <c r="C97" s="15" t="s">
        <v>19</v>
      </c>
      <c r="D97" s="21">
        <v>0</v>
      </c>
      <c r="E97" s="22">
        <v>10971845.5</v>
      </c>
      <c r="F97" s="22">
        <v>10971845.5</v>
      </c>
      <c r="G97" s="21">
        <v>10971845.5</v>
      </c>
      <c r="H97" s="22">
        <v>10747906</v>
      </c>
      <c r="I97" s="21">
        <f t="shared" si="13"/>
        <v>0</v>
      </c>
    </row>
    <row r="98" spans="2:9" x14ac:dyDescent="0.25">
      <c r="B98" s="16" t="s">
        <v>20</v>
      </c>
      <c r="C98" s="15" t="s">
        <v>21</v>
      </c>
      <c r="D98" s="21">
        <v>0</v>
      </c>
      <c r="E98" s="22">
        <v>642625.5</v>
      </c>
      <c r="F98" s="22">
        <v>642625.5</v>
      </c>
      <c r="G98" s="23">
        <v>642625.5</v>
      </c>
      <c r="H98" s="22">
        <v>628524</v>
      </c>
      <c r="I98" s="21">
        <f t="shared" si="13"/>
        <v>0</v>
      </c>
    </row>
    <row r="99" spans="2:9" x14ac:dyDescent="0.25">
      <c r="B99" s="16" t="s">
        <v>22</v>
      </c>
      <c r="C99" s="15" t="s">
        <v>23</v>
      </c>
      <c r="D99" s="21">
        <v>0</v>
      </c>
      <c r="E99" s="22">
        <v>2839107.65</v>
      </c>
      <c r="F99" s="22">
        <v>2839107.65</v>
      </c>
      <c r="G99" s="23">
        <v>2839107.65</v>
      </c>
      <c r="H99" s="22">
        <v>2829665.15</v>
      </c>
      <c r="I99" s="21">
        <f t="shared" si="13"/>
        <v>0</v>
      </c>
    </row>
    <row r="100" spans="2:9" x14ac:dyDescent="0.25">
      <c r="B100" s="17" t="s">
        <v>58</v>
      </c>
      <c r="C100" s="15"/>
      <c r="D100" s="20">
        <f>+D101+D102+D103+D104+D105+D106+D107+D108+D109</f>
        <v>0</v>
      </c>
      <c r="E100" s="25">
        <f t="shared" ref="E100:H100" si="17">+E101+E102+E103+E104+E105+E106+E107+E108+E109</f>
        <v>135832490.41</v>
      </c>
      <c r="F100" s="25">
        <f t="shared" si="17"/>
        <v>135832490.41</v>
      </c>
      <c r="G100" s="20">
        <f t="shared" si="17"/>
        <v>50850812.639999993</v>
      </c>
      <c r="H100" s="20">
        <f t="shared" si="17"/>
        <v>561058.85</v>
      </c>
      <c r="I100" s="20">
        <f t="shared" si="13"/>
        <v>84981677.770000011</v>
      </c>
    </row>
    <row r="101" spans="2:9" ht="30" x14ac:dyDescent="0.25">
      <c r="B101" s="18" t="s">
        <v>24</v>
      </c>
      <c r="C101" s="15" t="s">
        <v>25</v>
      </c>
      <c r="D101" s="21">
        <v>0</v>
      </c>
      <c r="E101" s="22">
        <v>465098.75</v>
      </c>
      <c r="F101" s="22">
        <v>465098.75</v>
      </c>
      <c r="G101" s="23">
        <v>282337.38</v>
      </c>
      <c r="H101" s="22">
        <v>232531.3</v>
      </c>
      <c r="I101" s="21">
        <f t="shared" si="13"/>
        <v>182761.37</v>
      </c>
    </row>
    <row r="102" spans="2:9" x14ac:dyDescent="0.25">
      <c r="B102" s="16" t="s">
        <v>26</v>
      </c>
      <c r="C102" s="15" t="s">
        <v>27</v>
      </c>
      <c r="D102" s="21">
        <v>0</v>
      </c>
      <c r="E102" s="22">
        <v>947600</v>
      </c>
      <c r="F102" s="22">
        <v>947600</v>
      </c>
      <c r="G102" s="23">
        <v>929600</v>
      </c>
      <c r="H102" s="22">
        <v>328527.55</v>
      </c>
      <c r="I102" s="21">
        <f t="shared" si="13"/>
        <v>18000</v>
      </c>
    </row>
    <row r="103" spans="2:9" s="11" customFormat="1" ht="15" customHeight="1" x14ac:dyDescent="0.25">
      <c r="B103" s="30" t="s">
        <v>28</v>
      </c>
      <c r="C103" s="31" t="s">
        <v>29</v>
      </c>
      <c r="D103" s="32">
        <v>0</v>
      </c>
      <c r="E103" s="33">
        <v>0</v>
      </c>
      <c r="F103" s="33">
        <v>0</v>
      </c>
      <c r="G103" s="34">
        <v>0</v>
      </c>
      <c r="H103" s="33">
        <v>0</v>
      </c>
      <c r="I103" s="32">
        <f t="shared" si="13"/>
        <v>0</v>
      </c>
    </row>
    <row r="104" spans="2:9" x14ac:dyDescent="0.25">
      <c r="B104" s="16" t="s">
        <v>30</v>
      </c>
      <c r="C104" s="15" t="s">
        <v>31</v>
      </c>
      <c r="D104" s="21">
        <v>0</v>
      </c>
      <c r="E104" s="22">
        <v>581612.29</v>
      </c>
      <c r="F104" s="22">
        <v>581612.29</v>
      </c>
      <c r="G104" s="23">
        <v>199999.98</v>
      </c>
      <c r="H104" s="22">
        <v>0</v>
      </c>
      <c r="I104" s="21">
        <f t="shared" si="13"/>
        <v>381612.31000000006</v>
      </c>
    </row>
    <row r="105" spans="2:9" x14ac:dyDescent="0.25">
      <c r="B105" s="16" t="s">
        <v>32</v>
      </c>
      <c r="C105" s="15" t="s">
        <v>33</v>
      </c>
      <c r="D105" s="21">
        <v>0</v>
      </c>
      <c r="E105" s="22">
        <v>3188778.2</v>
      </c>
      <c r="F105" s="22">
        <v>3188778.2</v>
      </c>
      <c r="G105" s="22">
        <v>69467.759999999995</v>
      </c>
      <c r="H105" s="22">
        <v>0</v>
      </c>
      <c r="I105" s="21">
        <f t="shared" si="13"/>
        <v>3119310.4400000004</v>
      </c>
    </row>
    <row r="106" spans="2:9" x14ac:dyDescent="0.25">
      <c r="B106" s="16" t="s">
        <v>34</v>
      </c>
      <c r="C106" s="15" t="s">
        <v>35</v>
      </c>
      <c r="D106" s="21">
        <v>0</v>
      </c>
      <c r="E106" s="22">
        <v>0</v>
      </c>
      <c r="F106" s="22">
        <v>0</v>
      </c>
      <c r="G106" s="23">
        <v>0</v>
      </c>
      <c r="H106" s="22">
        <v>0</v>
      </c>
      <c r="I106" s="21">
        <f t="shared" si="13"/>
        <v>0</v>
      </c>
    </row>
    <row r="107" spans="2:9" ht="15" customHeight="1" x14ac:dyDescent="0.25">
      <c r="B107" s="16" t="s">
        <v>36</v>
      </c>
      <c r="C107" s="15" t="s">
        <v>37</v>
      </c>
      <c r="D107" s="21">
        <v>0</v>
      </c>
      <c r="E107" s="22">
        <v>108355245.38</v>
      </c>
      <c r="F107" s="22">
        <v>108355245.38</v>
      </c>
      <c r="G107" s="23">
        <v>41907378.579999998</v>
      </c>
      <c r="H107" s="22">
        <v>0</v>
      </c>
      <c r="I107" s="21">
        <f t="shared" si="13"/>
        <v>66447866.799999997</v>
      </c>
    </row>
    <row r="108" spans="2:9" x14ac:dyDescent="0.25">
      <c r="B108" s="16" t="s">
        <v>38</v>
      </c>
      <c r="C108" s="15" t="s">
        <v>39</v>
      </c>
      <c r="D108" s="21">
        <v>0</v>
      </c>
      <c r="E108" s="22">
        <v>21656009.510000002</v>
      </c>
      <c r="F108" s="22">
        <v>21656009.510000002</v>
      </c>
      <c r="G108" s="23">
        <v>7462028.9400000004</v>
      </c>
      <c r="H108" s="22">
        <v>0</v>
      </c>
      <c r="I108" s="21">
        <f t="shared" si="13"/>
        <v>14193980.57</v>
      </c>
    </row>
    <row r="109" spans="2:9" x14ac:dyDescent="0.25">
      <c r="B109" s="16" t="s">
        <v>40</v>
      </c>
      <c r="C109" s="15" t="s">
        <v>41</v>
      </c>
      <c r="D109" s="21">
        <v>0</v>
      </c>
      <c r="E109" s="22">
        <v>638146.28</v>
      </c>
      <c r="F109" s="22">
        <v>638146.28</v>
      </c>
      <c r="G109" s="23">
        <v>0</v>
      </c>
      <c r="H109" s="22">
        <v>0</v>
      </c>
      <c r="I109" s="21">
        <f t="shared" si="13"/>
        <v>638146.28</v>
      </c>
    </row>
    <row r="110" spans="2:9" x14ac:dyDescent="0.25">
      <c r="B110" s="19" t="s">
        <v>59</v>
      </c>
      <c r="C110" s="15"/>
      <c r="D110" s="20">
        <f>+D111+D112+D113+D114+D115+D116+D117+D118+D119</f>
        <v>0</v>
      </c>
      <c r="E110" s="20">
        <f t="shared" ref="E110:H110" si="18">+E111+E112+E113+E114+E115+E116+E117+E118+E119</f>
        <v>83038494.909999996</v>
      </c>
      <c r="F110" s="25">
        <f t="shared" si="18"/>
        <v>83038494.909999996</v>
      </c>
      <c r="G110" s="20">
        <f t="shared" si="18"/>
        <v>17467876.810000002</v>
      </c>
      <c r="H110" s="20">
        <f t="shared" si="18"/>
        <v>3251426.89</v>
      </c>
      <c r="I110" s="20">
        <f t="shared" si="13"/>
        <v>65570618.099999994</v>
      </c>
    </row>
    <row r="111" spans="2:9" x14ac:dyDescent="0.25">
      <c r="B111" s="16" t="s">
        <v>42</v>
      </c>
      <c r="C111" s="15" t="s">
        <v>43</v>
      </c>
      <c r="D111" s="21">
        <v>0</v>
      </c>
      <c r="E111" s="22">
        <v>8714898.1699999999</v>
      </c>
      <c r="F111" s="22">
        <v>8714898.1699999999</v>
      </c>
      <c r="G111" s="23">
        <v>2301863.37</v>
      </c>
      <c r="H111" s="22">
        <v>0</v>
      </c>
      <c r="I111" s="21">
        <f t="shared" si="13"/>
        <v>6413034.7999999998</v>
      </c>
    </row>
    <row r="112" spans="2:9" x14ac:dyDescent="0.25">
      <c r="B112" s="16" t="s">
        <v>44</v>
      </c>
      <c r="C112" s="15" t="s">
        <v>45</v>
      </c>
      <c r="D112" s="21">
        <v>0</v>
      </c>
      <c r="E112" s="22">
        <v>4588282.53</v>
      </c>
      <c r="F112" s="22">
        <v>4588282.53</v>
      </c>
      <c r="G112" s="23">
        <v>0</v>
      </c>
      <c r="H112" s="22">
        <v>0</v>
      </c>
      <c r="I112" s="21">
        <f t="shared" si="13"/>
        <v>4588282.53</v>
      </c>
    </row>
    <row r="113" spans="2:9" x14ac:dyDescent="0.25">
      <c r="B113" s="16" t="s">
        <v>46</v>
      </c>
      <c r="C113" s="15" t="s">
        <v>47</v>
      </c>
      <c r="D113" s="21">
        <v>0</v>
      </c>
      <c r="E113" s="22">
        <v>37889250.75</v>
      </c>
      <c r="F113" s="22">
        <v>37889250.75</v>
      </c>
      <c r="G113" s="23">
        <v>14159795.66</v>
      </c>
      <c r="H113" s="22">
        <v>2847250.21</v>
      </c>
      <c r="I113" s="21">
        <f t="shared" si="13"/>
        <v>23729455.09</v>
      </c>
    </row>
    <row r="114" spans="2:9" s="11" customFormat="1" x14ac:dyDescent="0.25">
      <c r="B114" s="30" t="s">
        <v>48</v>
      </c>
      <c r="C114" s="31" t="s">
        <v>49</v>
      </c>
      <c r="D114" s="32">
        <v>0</v>
      </c>
      <c r="E114" s="33">
        <v>0</v>
      </c>
      <c r="F114" s="33">
        <v>0</v>
      </c>
      <c r="G114" s="34">
        <v>0</v>
      </c>
      <c r="H114" s="33">
        <v>0</v>
      </c>
      <c r="I114" s="32">
        <f t="shared" si="13"/>
        <v>0</v>
      </c>
    </row>
    <row r="115" spans="2:9" ht="30" x14ac:dyDescent="0.25">
      <c r="B115" s="18" t="s">
        <v>50</v>
      </c>
      <c r="C115" s="15" t="s">
        <v>51</v>
      </c>
      <c r="D115" s="21">
        <v>0</v>
      </c>
      <c r="E115" s="22">
        <v>30340763.379999999</v>
      </c>
      <c r="F115" s="22">
        <v>30340763.379999999</v>
      </c>
      <c r="G115" s="23">
        <v>29747.4</v>
      </c>
      <c r="H115" s="22">
        <v>29747.4</v>
      </c>
      <c r="I115" s="21">
        <f t="shared" si="13"/>
        <v>30311015.98</v>
      </c>
    </row>
    <row r="116" spans="2:9" x14ac:dyDescent="0.25">
      <c r="B116" s="16" t="s">
        <v>52</v>
      </c>
      <c r="C116" s="15" t="s">
        <v>53</v>
      </c>
      <c r="D116" s="21">
        <v>0</v>
      </c>
      <c r="E116" s="22">
        <v>561085.4</v>
      </c>
      <c r="F116" s="22">
        <v>561085.4</v>
      </c>
      <c r="G116" s="23">
        <v>503585.4</v>
      </c>
      <c r="H116" s="22">
        <v>327133.68</v>
      </c>
      <c r="I116" s="21">
        <f t="shared" si="13"/>
        <v>57500</v>
      </c>
    </row>
    <row r="117" spans="2:9" x14ac:dyDescent="0.25">
      <c r="B117" s="16" t="s">
        <v>54</v>
      </c>
      <c r="C117" s="15" t="s">
        <v>55</v>
      </c>
      <c r="D117" s="21">
        <v>0</v>
      </c>
      <c r="E117" s="22">
        <v>0</v>
      </c>
      <c r="F117" s="22">
        <v>0</v>
      </c>
      <c r="G117" s="23">
        <v>0</v>
      </c>
      <c r="H117" s="22">
        <v>0</v>
      </c>
      <c r="I117" s="21">
        <f t="shared" si="13"/>
        <v>0</v>
      </c>
    </row>
    <row r="118" spans="2:9" x14ac:dyDescent="0.25">
      <c r="B118" s="16" t="s">
        <v>56</v>
      </c>
      <c r="C118" s="15" t="s">
        <v>62</v>
      </c>
      <c r="D118" s="21">
        <v>0</v>
      </c>
      <c r="E118" s="22">
        <v>144019.97</v>
      </c>
      <c r="F118" s="22">
        <v>144019.97</v>
      </c>
      <c r="G118" s="23">
        <v>92517.7</v>
      </c>
      <c r="H118" s="22">
        <v>47295.6</v>
      </c>
      <c r="I118" s="21">
        <f t="shared" si="13"/>
        <v>51502.270000000004</v>
      </c>
    </row>
    <row r="119" spans="2:9" x14ac:dyDescent="0.25">
      <c r="B119" s="16" t="s">
        <v>60</v>
      </c>
      <c r="C119" s="15" t="s">
        <v>61</v>
      </c>
      <c r="D119" s="21">
        <v>0</v>
      </c>
      <c r="E119" s="22">
        <v>800194.71</v>
      </c>
      <c r="F119" s="22">
        <v>800194.71</v>
      </c>
      <c r="G119" s="23">
        <v>380367.28</v>
      </c>
      <c r="H119" s="22">
        <v>0</v>
      </c>
      <c r="I119" s="21">
        <f t="shared" si="13"/>
        <v>419827.42999999993</v>
      </c>
    </row>
    <row r="120" spans="2:9" ht="28.5" customHeight="1" x14ac:dyDescent="0.25">
      <c r="B120" s="42" t="s">
        <v>63</v>
      </c>
      <c r="C120" s="43"/>
      <c r="D120" s="20">
        <f>+D121+D122+D123+D124+D125+D126+D127+D128+D129</f>
        <v>30163128685.299999</v>
      </c>
      <c r="E120" s="20">
        <f t="shared" ref="E120:H120" si="19">+E121+E122+E123+E124+E125+E126+E127+E128+E129</f>
        <v>2627773149.2200003</v>
      </c>
      <c r="F120" s="20">
        <f t="shared" si="19"/>
        <v>32790901834.519997</v>
      </c>
      <c r="G120" s="20">
        <f t="shared" si="19"/>
        <v>11697242124.900002</v>
      </c>
      <c r="H120" s="20">
        <f t="shared" si="19"/>
        <v>3489126502.5999999</v>
      </c>
      <c r="I120" s="20">
        <f t="shared" si="13"/>
        <v>21093659709.619995</v>
      </c>
    </row>
    <row r="121" spans="2:9" x14ac:dyDescent="0.25">
      <c r="B121" s="16" t="s">
        <v>64</v>
      </c>
      <c r="C121" s="15" t="s">
        <v>65</v>
      </c>
      <c r="D121" s="21">
        <v>30006999471.299999</v>
      </c>
      <c r="E121" s="23">
        <v>1173575672.53</v>
      </c>
      <c r="F121" s="22">
        <f>+D121+E121</f>
        <v>31180575143.829998</v>
      </c>
      <c r="G121" s="23">
        <v>10278392256.82</v>
      </c>
      <c r="H121" s="22">
        <v>2396344917.8899999</v>
      </c>
      <c r="I121" s="21">
        <f t="shared" si="13"/>
        <v>20902182887.009998</v>
      </c>
    </row>
    <row r="122" spans="2:9" x14ac:dyDescent="0.25">
      <c r="B122" s="16" t="s">
        <v>66</v>
      </c>
      <c r="C122" s="15" t="s">
        <v>67</v>
      </c>
      <c r="D122" s="21">
        <v>0</v>
      </c>
      <c r="E122" s="23">
        <v>1428133688.8099999</v>
      </c>
      <c r="F122" s="22">
        <f t="shared" ref="F122:F143" si="20">+D122+E122</f>
        <v>1428133688.8099999</v>
      </c>
      <c r="G122" s="23">
        <v>1334948985.29</v>
      </c>
      <c r="H122" s="22">
        <v>1010406598.9299999</v>
      </c>
      <c r="I122" s="21">
        <f t="shared" si="13"/>
        <v>93184703.519999981</v>
      </c>
    </row>
    <row r="123" spans="2:9" x14ac:dyDescent="0.25">
      <c r="B123" s="16" t="s">
        <v>68</v>
      </c>
      <c r="C123" s="15" t="s">
        <v>69</v>
      </c>
      <c r="D123" s="21">
        <v>86264184</v>
      </c>
      <c r="E123" s="23">
        <v>0</v>
      </c>
      <c r="F123" s="22">
        <f t="shared" si="20"/>
        <v>86264184</v>
      </c>
      <c r="G123" s="23">
        <v>55433022.18</v>
      </c>
      <c r="H123" s="22">
        <v>55433022.18</v>
      </c>
      <c r="I123" s="21">
        <f t="shared" si="13"/>
        <v>30831161.82</v>
      </c>
    </row>
    <row r="124" spans="2:9" x14ac:dyDescent="0.25">
      <c r="B124" s="16" t="s">
        <v>70</v>
      </c>
      <c r="C124" s="15" t="s">
        <v>71</v>
      </c>
      <c r="D124" s="21">
        <v>23865030</v>
      </c>
      <c r="E124" s="23">
        <v>25525247.600000001</v>
      </c>
      <c r="F124" s="22">
        <f t="shared" si="20"/>
        <v>49390277.600000001</v>
      </c>
      <c r="G124" s="23">
        <v>27982070.329999998</v>
      </c>
      <c r="H124" s="22">
        <v>26456173.32</v>
      </c>
      <c r="I124" s="21">
        <f t="shared" si="13"/>
        <v>21408207.270000003</v>
      </c>
    </row>
    <row r="125" spans="2:9" x14ac:dyDescent="0.25">
      <c r="B125" s="16" t="s">
        <v>72</v>
      </c>
      <c r="C125" s="15" t="s">
        <v>73</v>
      </c>
      <c r="D125" s="21">
        <v>46000000</v>
      </c>
      <c r="E125" s="23">
        <v>0</v>
      </c>
      <c r="F125" s="22">
        <f t="shared" si="20"/>
        <v>46000000</v>
      </c>
      <c r="G125" s="23">
        <v>0</v>
      </c>
      <c r="H125" s="22">
        <v>0</v>
      </c>
      <c r="I125" s="21">
        <f t="shared" si="13"/>
        <v>46000000</v>
      </c>
    </row>
    <row r="126" spans="2:9" x14ac:dyDescent="0.25">
      <c r="B126" s="16" t="s">
        <v>74</v>
      </c>
      <c r="C126" s="15" t="s">
        <v>75</v>
      </c>
      <c r="D126" s="21">
        <v>0</v>
      </c>
      <c r="E126" s="23">
        <v>538540.28</v>
      </c>
      <c r="F126" s="22">
        <f t="shared" si="20"/>
        <v>538540.28</v>
      </c>
      <c r="G126" s="23">
        <v>485790.28</v>
      </c>
      <c r="H126" s="22">
        <v>485790.28</v>
      </c>
      <c r="I126" s="21">
        <f t="shared" si="13"/>
        <v>52750</v>
      </c>
    </row>
    <row r="127" spans="2:9" s="11" customFormat="1" x14ac:dyDescent="0.25">
      <c r="B127" s="30" t="s">
        <v>76</v>
      </c>
      <c r="C127" s="31" t="s">
        <v>77</v>
      </c>
      <c r="D127" s="32">
        <v>0</v>
      </c>
      <c r="E127" s="34">
        <v>0</v>
      </c>
      <c r="F127" s="33">
        <f t="shared" si="20"/>
        <v>0</v>
      </c>
      <c r="G127" s="34">
        <v>0</v>
      </c>
      <c r="H127" s="33">
        <v>0</v>
      </c>
      <c r="I127" s="32">
        <f t="shared" si="13"/>
        <v>0</v>
      </c>
    </row>
    <row r="128" spans="2:9" s="11" customFormat="1" x14ac:dyDescent="0.25">
      <c r="B128" s="30" t="s">
        <v>78</v>
      </c>
      <c r="C128" s="31" t="s">
        <v>79</v>
      </c>
      <c r="D128" s="32">
        <v>0</v>
      </c>
      <c r="E128" s="34">
        <v>0</v>
      </c>
      <c r="F128" s="33">
        <f t="shared" si="20"/>
        <v>0</v>
      </c>
      <c r="G128" s="34">
        <v>0</v>
      </c>
      <c r="H128" s="33">
        <v>0</v>
      </c>
      <c r="I128" s="32">
        <f t="shared" si="13"/>
        <v>0</v>
      </c>
    </row>
    <row r="129" spans="2:9" s="11" customFormat="1" x14ac:dyDescent="0.25">
      <c r="B129" s="30" t="s">
        <v>80</v>
      </c>
      <c r="C129" s="31" t="s">
        <v>81</v>
      </c>
      <c r="D129" s="32">
        <v>0</v>
      </c>
      <c r="E129" s="34">
        <v>0</v>
      </c>
      <c r="F129" s="33">
        <f t="shared" si="20"/>
        <v>0</v>
      </c>
      <c r="G129" s="34">
        <v>0</v>
      </c>
      <c r="H129" s="33">
        <v>0</v>
      </c>
      <c r="I129" s="32">
        <f t="shared" si="13"/>
        <v>0</v>
      </c>
    </row>
    <row r="130" spans="2:9" ht="29.25" customHeight="1" x14ac:dyDescent="0.25">
      <c r="B130" s="44" t="s">
        <v>82</v>
      </c>
      <c r="C130" s="45"/>
      <c r="D130" s="20">
        <f>+D131+D132+D133+D134+D135+D136+D137+D138+D139</f>
        <v>70047731.700000003</v>
      </c>
      <c r="E130" s="20">
        <f t="shared" ref="E130:H130" si="21">+E131+E132+E133+E134+E135+E136+E137+E138+E139</f>
        <v>245224503.62</v>
      </c>
      <c r="F130" s="20">
        <f t="shared" si="21"/>
        <v>315272235.31999999</v>
      </c>
      <c r="G130" s="20">
        <f t="shared" si="21"/>
        <v>70830301.579999998</v>
      </c>
      <c r="H130" s="20">
        <f t="shared" si="21"/>
        <v>23762237.670000002</v>
      </c>
      <c r="I130" s="20">
        <f t="shared" si="13"/>
        <v>244441933.74000001</v>
      </c>
    </row>
    <row r="131" spans="2:9" x14ac:dyDescent="0.25">
      <c r="B131" s="16" t="s">
        <v>83</v>
      </c>
      <c r="C131" s="15" t="s">
        <v>84</v>
      </c>
      <c r="D131" s="21">
        <v>16055241.26</v>
      </c>
      <c r="E131" s="23">
        <v>60509997.229999997</v>
      </c>
      <c r="F131" s="22">
        <f t="shared" si="20"/>
        <v>76565238.489999995</v>
      </c>
      <c r="G131" s="23">
        <v>8675611.9000000004</v>
      </c>
      <c r="H131" s="22">
        <v>3451795.83</v>
      </c>
      <c r="I131" s="21">
        <f t="shared" si="13"/>
        <v>67889626.589999989</v>
      </c>
    </row>
    <row r="132" spans="2:9" x14ac:dyDescent="0.25">
      <c r="B132" s="16" t="s">
        <v>85</v>
      </c>
      <c r="C132" s="15" t="s">
        <v>86</v>
      </c>
      <c r="D132" s="21">
        <v>143200</v>
      </c>
      <c r="E132" s="23">
        <v>4898254.4000000004</v>
      </c>
      <c r="F132" s="22">
        <f t="shared" si="20"/>
        <v>5041454.4000000004</v>
      </c>
      <c r="G132" s="23">
        <v>2233211.56</v>
      </c>
      <c r="H132" s="22">
        <v>2009145.39</v>
      </c>
      <c r="I132" s="21">
        <f t="shared" si="13"/>
        <v>2808242.8400000003</v>
      </c>
    </row>
    <row r="133" spans="2:9" x14ac:dyDescent="0.25">
      <c r="B133" s="16" t="s">
        <v>87</v>
      </c>
      <c r="C133" s="15" t="s">
        <v>88</v>
      </c>
      <c r="D133" s="21">
        <v>45281477.859999999</v>
      </c>
      <c r="E133" s="23">
        <v>44614148.840000004</v>
      </c>
      <c r="F133" s="22">
        <f t="shared" si="20"/>
        <v>89895626.700000003</v>
      </c>
      <c r="G133" s="23">
        <v>15093321.689999999</v>
      </c>
      <c r="H133" s="22">
        <v>14498326.689999999</v>
      </c>
      <c r="I133" s="21">
        <f t="shared" si="13"/>
        <v>74802305.010000005</v>
      </c>
    </row>
    <row r="134" spans="2:9" x14ac:dyDescent="0.25">
      <c r="B134" s="16" t="s">
        <v>89</v>
      </c>
      <c r="C134" s="15" t="s">
        <v>90</v>
      </c>
      <c r="D134" s="21">
        <v>1000000</v>
      </c>
      <c r="E134" s="23">
        <v>92618482.230000004</v>
      </c>
      <c r="F134" s="22">
        <f t="shared" si="20"/>
        <v>93618482.230000004</v>
      </c>
      <c r="G134" s="23">
        <v>33478460.07</v>
      </c>
      <c r="H134" s="22">
        <v>560000</v>
      </c>
      <c r="I134" s="21">
        <f t="shared" si="13"/>
        <v>60140022.160000004</v>
      </c>
    </row>
    <row r="135" spans="2:9" x14ac:dyDescent="0.25">
      <c r="B135" s="16" t="s">
        <v>91</v>
      </c>
      <c r="C135" s="15" t="s">
        <v>92</v>
      </c>
      <c r="D135" s="21">
        <v>0</v>
      </c>
      <c r="E135" s="23">
        <v>900000</v>
      </c>
      <c r="F135" s="22">
        <f t="shared" si="20"/>
        <v>900000</v>
      </c>
      <c r="G135" s="23">
        <v>0</v>
      </c>
      <c r="H135" s="22">
        <v>0</v>
      </c>
      <c r="I135" s="21">
        <f t="shared" si="13"/>
        <v>900000</v>
      </c>
    </row>
    <row r="136" spans="2:9" x14ac:dyDescent="0.25">
      <c r="B136" s="16" t="s">
        <v>93</v>
      </c>
      <c r="C136" s="15" t="s">
        <v>94</v>
      </c>
      <c r="D136" s="21">
        <v>7567812.5800000001</v>
      </c>
      <c r="E136" s="23">
        <v>24259328.02</v>
      </c>
      <c r="F136" s="22">
        <f t="shared" si="20"/>
        <v>31827140.600000001</v>
      </c>
      <c r="G136" s="23">
        <v>6121555.1500000004</v>
      </c>
      <c r="H136" s="22">
        <v>2523267.35</v>
      </c>
      <c r="I136" s="21">
        <f t="shared" si="13"/>
        <v>25705585.450000003</v>
      </c>
    </row>
    <row r="137" spans="2:9" s="11" customFormat="1" x14ac:dyDescent="0.25">
      <c r="B137" s="30" t="s">
        <v>95</v>
      </c>
      <c r="C137" s="31" t="s">
        <v>96</v>
      </c>
      <c r="D137" s="32">
        <v>0</v>
      </c>
      <c r="E137" s="34">
        <v>0</v>
      </c>
      <c r="F137" s="33">
        <f t="shared" si="20"/>
        <v>0</v>
      </c>
      <c r="G137" s="34">
        <v>0</v>
      </c>
      <c r="H137" s="33">
        <v>0</v>
      </c>
      <c r="I137" s="32">
        <f t="shared" si="13"/>
        <v>0</v>
      </c>
    </row>
    <row r="138" spans="2:9" s="11" customFormat="1" x14ac:dyDescent="0.25">
      <c r="B138" s="30" t="s">
        <v>97</v>
      </c>
      <c r="C138" s="31" t="s">
        <v>98</v>
      </c>
      <c r="D138" s="32">
        <v>0</v>
      </c>
      <c r="E138" s="34">
        <v>0</v>
      </c>
      <c r="F138" s="33">
        <f t="shared" si="20"/>
        <v>0</v>
      </c>
      <c r="G138" s="34">
        <v>0</v>
      </c>
      <c r="H138" s="33">
        <v>0</v>
      </c>
      <c r="I138" s="24">
        <f t="shared" si="13"/>
        <v>0</v>
      </c>
    </row>
    <row r="139" spans="2:9" x14ac:dyDescent="0.25">
      <c r="B139" s="16" t="s">
        <v>99</v>
      </c>
      <c r="C139" s="15" t="s">
        <v>100</v>
      </c>
      <c r="D139" s="21">
        <v>0</v>
      </c>
      <c r="E139" s="23">
        <v>17424292.899999999</v>
      </c>
      <c r="F139" s="22">
        <f t="shared" si="20"/>
        <v>17424292.899999999</v>
      </c>
      <c r="G139" s="23">
        <v>5228141.21</v>
      </c>
      <c r="H139" s="22">
        <v>719702.41</v>
      </c>
      <c r="I139" s="21">
        <f t="shared" si="13"/>
        <v>12196151.689999998</v>
      </c>
    </row>
    <row r="140" spans="2:9" x14ac:dyDescent="0.25">
      <c r="B140" s="36" t="s">
        <v>101</v>
      </c>
      <c r="C140" s="37"/>
      <c r="D140" s="20">
        <f>+D141+D142+D143</f>
        <v>3345622657</v>
      </c>
      <c r="E140" s="20">
        <f t="shared" ref="E140:H140" si="22">+E141+E142+E143</f>
        <v>1961488667.5500002</v>
      </c>
      <c r="F140" s="20">
        <f t="shared" si="22"/>
        <v>5307111324.5499992</v>
      </c>
      <c r="G140" s="20">
        <f t="shared" si="22"/>
        <v>834774198.40999997</v>
      </c>
      <c r="H140" s="20">
        <f t="shared" si="22"/>
        <v>508672846.56999999</v>
      </c>
      <c r="I140" s="20">
        <f t="shared" si="13"/>
        <v>4472337126.1399994</v>
      </c>
    </row>
    <row r="141" spans="2:9" x14ac:dyDescent="0.25">
      <c r="B141" s="16" t="s">
        <v>102</v>
      </c>
      <c r="C141" s="15" t="s">
        <v>105</v>
      </c>
      <c r="D141" s="21">
        <v>2419092623</v>
      </c>
      <c r="E141" s="23">
        <v>2670548386.5700002</v>
      </c>
      <c r="F141" s="22">
        <f t="shared" si="20"/>
        <v>5089641009.5699997</v>
      </c>
      <c r="G141" s="23">
        <v>794936999.52999997</v>
      </c>
      <c r="H141" s="22">
        <v>497858676.20999998</v>
      </c>
      <c r="I141" s="21">
        <f t="shared" si="13"/>
        <v>4294704010.04</v>
      </c>
    </row>
    <row r="142" spans="2:9" x14ac:dyDescent="0.25">
      <c r="B142" s="16" t="s">
        <v>103</v>
      </c>
      <c r="C142" s="15" t="s">
        <v>104</v>
      </c>
      <c r="D142" s="21">
        <v>0</v>
      </c>
      <c r="E142" s="23">
        <v>73764771.109999999</v>
      </c>
      <c r="F142" s="22">
        <f t="shared" si="20"/>
        <v>73764771.109999999</v>
      </c>
      <c r="G142" s="23">
        <v>27463171.050000001</v>
      </c>
      <c r="H142" s="22">
        <v>306029</v>
      </c>
      <c r="I142" s="21">
        <f t="shared" si="13"/>
        <v>46301600.060000002</v>
      </c>
    </row>
    <row r="143" spans="2:9" x14ac:dyDescent="0.25">
      <c r="B143" s="16" t="s">
        <v>106</v>
      </c>
      <c r="C143" s="15" t="s">
        <v>107</v>
      </c>
      <c r="D143" s="21">
        <v>926530034</v>
      </c>
      <c r="E143" s="26">
        <v>-782824490.13</v>
      </c>
      <c r="F143" s="22">
        <f t="shared" si="20"/>
        <v>143705543.87</v>
      </c>
      <c r="G143" s="23">
        <v>12374027.83</v>
      </c>
      <c r="H143" s="22">
        <v>10508141.359999999</v>
      </c>
      <c r="I143" s="21">
        <f t="shared" si="13"/>
        <v>131331516.04000001</v>
      </c>
    </row>
    <row r="144" spans="2:9" s="11" customFormat="1" x14ac:dyDescent="0.25">
      <c r="B144" s="42" t="s">
        <v>108</v>
      </c>
      <c r="C144" s="43"/>
      <c r="D144" s="24">
        <f>+D145+D146+D147+D148+D149+D150+D151</f>
        <v>0</v>
      </c>
      <c r="E144" s="24">
        <f t="shared" ref="E144:H144" si="23">+E145+E146+E147+E148+E149+E150+E151</f>
        <v>0</v>
      </c>
      <c r="F144" s="24">
        <f t="shared" si="23"/>
        <v>0</v>
      </c>
      <c r="G144" s="24">
        <f t="shared" si="23"/>
        <v>0</v>
      </c>
      <c r="H144" s="24">
        <f t="shared" si="23"/>
        <v>0</v>
      </c>
      <c r="I144" s="32">
        <f t="shared" si="13"/>
        <v>0</v>
      </c>
    </row>
    <row r="145" spans="2:9" s="11" customFormat="1" x14ac:dyDescent="0.25">
      <c r="B145" s="30" t="s">
        <v>109</v>
      </c>
      <c r="C145" s="31" t="s">
        <v>110</v>
      </c>
      <c r="D145" s="32">
        <v>0</v>
      </c>
      <c r="E145" s="33">
        <v>0</v>
      </c>
      <c r="F145" s="33">
        <v>0</v>
      </c>
      <c r="G145" s="33">
        <v>0</v>
      </c>
      <c r="H145" s="33">
        <v>0</v>
      </c>
      <c r="I145" s="24">
        <f t="shared" si="13"/>
        <v>0</v>
      </c>
    </row>
    <row r="146" spans="2:9" s="11" customFormat="1" x14ac:dyDescent="0.25">
      <c r="B146" s="30" t="s">
        <v>111</v>
      </c>
      <c r="C146" s="31" t="s">
        <v>112</v>
      </c>
      <c r="D146" s="32">
        <v>0</v>
      </c>
      <c r="E146" s="33">
        <v>0</v>
      </c>
      <c r="F146" s="33">
        <v>0</v>
      </c>
      <c r="G146" s="33">
        <v>0</v>
      </c>
      <c r="H146" s="33">
        <v>0</v>
      </c>
      <c r="I146" s="24">
        <f t="shared" ref="I146:I165" si="24">+F146-G146</f>
        <v>0</v>
      </c>
    </row>
    <row r="147" spans="2:9" s="11" customFormat="1" x14ac:dyDescent="0.25">
      <c r="B147" s="30" t="s">
        <v>113</v>
      </c>
      <c r="C147" s="31" t="s">
        <v>114</v>
      </c>
      <c r="D147" s="32">
        <v>0</v>
      </c>
      <c r="E147" s="33">
        <v>0</v>
      </c>
      <c r="F147" s="33">
        <v>0</v>
      </c>
      <c r="G147" s="33">
        <v>0</v>
      </c>
      <c r="H147" s="33">
        <v>0</v>
      </c>
      <c r="I147" s="24">
        <f t="shared" si="24"/>
        <v>0</v>
      </c>
    </row>
    <row r="148" spans="2:9" s="11" customFormat="1" x14ac:dyDescent="0.25">
      <c r="B148" s="30" t="s">
        <v>115</v>
      </c>
      <c r="C148" s="31" t="s">
        <v>116</v>
      </c>
      <c r="D148" s="32">
        <v>0</v>
      </c>
      <c r="E148" s="33">
        <v>0</v>
      </c>
      <c r="F148" s="33">
        <v>0</v>
      </c>
      <c r="G148" s="33">
        <v>0</v>
      </c>
      <c r="H148" s="33">
        <v>0</v>
      </c>
      <c r="I148" s="24">
        <f t="shared" si="24"/>
        <v>0</v>
      </c>
    </row>
    <row r="149" spans="2:9" s="11" customFormat="1" ht="30" x14ac:dyDescent="0.25">
      <c r="B149" s="68" t="s">
        <v>117</v>
      </c>
      <c r="C149" s="31" t="s">
        <v>118</v>
      </c>
      <c r="D149" s="32">
        <v>0</v>
      </c>
      <c r="E149" s="33">
        <v>0</v>
      </c>
      <c r="F149" s="33">
        <v>0</v>
      </c>
      <c r="G149" s="33">
        <v>0</v>
      </c>
      <c r="H149" s="33">
        <v>0</v>
      </c>
      <c r="I149" s="24">
        <f t="shared" si="24"/>
        <v>0</v>
      </c>
    </row>
    <row r="150" spans="2:9" s="11" customFormat="1" x14ac:dyDescent="0.25">
      <c r="B150" s="30" t="s">
        <v>119</v>
      </c>
      <c r="C150" s="31" t="s">
        <v>120</v>
      </c>
      <c r="D150" s="32">
        <v>0</v>
      </c>
      <c r="E150" s="33">
        <v>0</v>
      </c>
      <c r="F150" s="33">
        <v>0</v>
      </c>
      <c r="G150" s="33">
        <v>0</v>
      </c>
      <c r="H150" s="33">
        <v>0</v>
      </c>
      <c r="I150" s="24">
        <f t="shared" si="24"/>
        <v>0</v>
      </c>
    </row>
    <row r="151" spans="2:9" s="11" customFormat="1" x14ac:dyDescent="0.25">
      <c r="B151" s="69" t="s">
        <v>121</v>
      </c>
      <c r="C151" s="70" t="s">
        <v>122</v>
      </c>
      <c r="D151" s="32">
        <v>0</v>
      </c>
      <c r="E151" s="33">
        <v>0</v>
      </c>
      <c r="F151" s="33">
        <v>0</v>
      </c>
      <c r="G151" s="33">
        <v>0</v>
      </c>
      <c r="H151" s="33">
        <v>0</v>
      </c>
      <c r="I151" s="24">
        <f t="shared" si="24"/>
        <v>0</v>
      </c>
    </row>
    <row r="152" spans="2:9" s="11" customFormat="1" x14ac:dyDescent="0.25">
      <c r="B152" s="71" t="s">
        <v>123</v>
      </c>
      <c r="C152" s="31"/>
      <c r="D152" s="24">
        <f>+D153+D154+D155</f>
        <v>12493828544</v>
      </c>
      <c r="E152" s="24">
        <f t="shared" ref="E152:H152" si="25">+E153+E154+E155</f>
        <v>208929817.24000001</v>
      </c>
      <c r="F152" s="24">
        <f t="shared" si="25"/>
        <v>12702758361.24</v>
      </c>
      <c r="G152" s="24">
        <f t="shared" si="25"/>
        <v>7032297626.96</v>
      </c>
      <c r="H152" s="24">
        <f t="shared" si="25"/>
        <v>2815692525.4700003</v>
      </c>
      <c r="I152" s="24">
        <f t="shared" si="24"/>
        <v>5670460734.2799997</v>
      </c>
    </row>
    <row r="153" spans="2:9" x14ac:dyDescent="0.25">
      <c r="B153" s="16" t="s">
        <v>124</v>
      </c>
      <c r="C153" s="15" t="s">
        <v>125</v>
      </c>
      <c r="D153" s="21">
        <v>4572242672</v>
      </c>
      <c r="E153" s="23">
        <v>189981752.40000001</v>
      </c>
      <c r="F153" s="22">
        <f t="shared" ref="F153:F163" si="26">+D153+E153</f>
        <v>4762224424.3999996</v>
      </c>
      <c r="G153" s="23">
        <v>2474495706</v>
      </c>
      <c r="H153" s="22">
        <v>1291983246.28</v>
      </c>
      <c r="I153" s="21">
        <f t="shared" si="24"/>
        <v>2287728718.3999996</v>
      </c>
    </row>
    <row r="154" spans="2:9" x14ac:dyDescent="0.25">
      <c r="B154" s="16" t="s">
        <v>126</v>
      </c>
      <c r="C154" s="15" t="s">
        <v>127</v>
      </c>
      <c r="D154" s="21">
        <v>7921585872</v>
      </c>
      <c r="E154" s="23">
        <v>18606837.84</v>
      </c>
      <c r="F154" s="22">
        <f t="shared" si="26"/>
        <v>7940192709.8400002</v>
      </c>
      <c r="G154" s="23">
        <v>4557460693.96</v>
      </c>
      <c r="H154" s="22">
        <v>1523368052.1900001</v>
      </c>
      <c r="I154" s="21">
        <f t="shared" si="24"/>
        <v>3382732015.8800001</v>
      </c>
    </row>
    <row r="155" spans="2:9" x14ac:dyDescent="0.25">
      <c r="B155" s="16" t="s">
        <v>128</v>
      </c>
      <c r="C155" s="15" t="s">
        <v>129</v>
      </c>
      <c r="D155" s="21">
        <v>0</v>
      </c>
      <c r="E155" s="23">
        <v>341227</v>
      </c>
      <c r="F155" s="22">
        <f t="shared" si="26"/>
        <v>341227</v>
      </c>
      <c r="G155" s="23">
        <v>341227</v>
      </c>
      <c r="H155" s="22">
        <v>341227</v>
      </c>
      <c r="I155" s="21">
        <f t="shared" si="24"/>
        <v>0</v>
      </c>
    </row>
    <row r="156" spans="2:9" x14ac:dyDescent="0.25">
      <c r="B156" s="19" t="s">
        <v>130</v>
      </c>
      <c r="C156" s="15"/>
      <c r="D156" s="20">
        <f>+D157+D158+D159+D160+D161+D162+D163</f>
        <v>788571866</v>
      </c>
      <c r="E156" s="20">
        <f t="shared" ref="E156:I156" si="27">+E157+E158+E159+E160+E161+E162+E163</f>
        <v>314017584</v>
      </c>
      <c r="F156" s="20">
        <f t="shared" si="27"/>
        <v>1102589450</v>
      </c>
      <c r="G156" s="20">
        <f t="shared" si="27"/>
        <v>634027199.73000002</v>
      </c>
      <c r="H156" s="20">
        <f t="shared" si="27"/>
        <v>620509422.85000002</v>
      </c>
      <c r="I156" s="20">
        <f t="shared" si="27"/>
        <v>468562250.2700001</v>
      </c>
    </row>
    <row r="157" spans="2:9" x14ac:dyDescent="0.25">
      <c r="B157" s="16" t="s">
        <v>131</v>
      </c>
      <c r="C157" s="15" t="s">
        <v>132</v>
      </c>
      <c r="D157" s="21">
        <v>307040998</v>
      </c>
      <c r="E157" s="23">
        <v>307678886.93000001</v>
      </c>
      <c r="F157" s="22">
        <f t="shared" si="26"/>
        <v>614719884.93000007</v>
      </c>
      <c r="G157" s="23">
        <v>400665967.95999998</v>
      </c>
      <c r="H157" s="22">
        <v>392678207.63999999</v>
      </c>
      <c r="I157" s="21">
        <f t="shared" si="24"/>
        <v>214053916.97000009</v>
      </c>
    </row>
    <row r="158" spans="2:9" x14ac:dyDescent="0.25">
      <c r="B158" s="16" t="s">
        <v>133</v>
      </c>
      <c r="C158" s="15" t="s">
        <v>134</v>
      </c>
      <c r="D158" s="21">
        <v>481530868</v>
      </c>
      <c r="E158" s="23">
        <v>6338697.0700000003</v>
      </c>
      <c r="F158" s="22">
        <f t="shared" si="26"/>
        <v>487869565.06999999</v>
      </c>
      <c r="G158" s="23">
        <v>233361231.77000001</v>
      </c>
      <c r="H158" s="22">
        <v>227831215.21000001</v>
      </c>
      <c r="I158" s="21">
        <f t="shared" si="24"/>
        <v>254508333.29999998</v>
      </c>
    </row>
    <row r="159" spans="2:9" x14ac:dyDescent="0.25">
      <c r="B159" s="16" t="s">
        <v>135</v>
      </c>
      <c r="C159" s="15" t="s">
        <v>136</v>
      </c>
      <c r="D159" s="21">
        <v>0</v>
      </c>
      <c r="E159" s="23">
        <v>0</v>
      </c>
      <c r="F159" s="22">
        <f t="shared" si="26"/>
        <v>0</v>
      </c>
      <c r="G159" s="23">
        <v>0</v>
      </c>
      <c r="H159" s="22">
        <v>0</v>
      </c>
      <c r="I159" s="20">
        <f t="shared" si="24"/>
        <v>0</v>
      </c>
    </row>
    <row r="160" spans="2:9" x14ac:dyDescent="0.25">
      <c r="B160" s="16" t="s">
        <v>137</v>
      </c>
      <c r="C160" s="15" t="s">
        <v>138</v>
      </c>
      <c r="D160" s="21">
        <v>0</v>
      </c>
      <c r="E160" s="23">
        <v>0</v>
      </c>
      <c r="F160" s="22">
        <f t="shared" si="26"/>
        <v>0</v>
      </c>
      <c r="G160" s="23">
        <v>0</v>
      </c>
      <c r="H160" s="22">
        <v>0</v>
      </c>
      <c r="I160" s="20">
        <f t="shared" si="24"/>
        <v>0</v>
      </c>
    </row>
    <row r="161" spans="1:9" s="11" customFormat="1" x14ac:dyDescent="0.25">
      <c r="B161" s="30" t="s">
        <v>139</v>
      </c>
      <c r="C161" s="31" t="s">
        <v>140</v>
      </c>
      <c r="D161" s="32">
        <v>0</v>
      </c>
      <c r="E161" s="34">
        <v>0</v>
      </c>
      <c r="F161" s="33">
        <f t="shared" si="26"/>
        <v>0</v>
      </c>
      <c r="G161" s="34">
        <v>0</v>
      </c>
      <c r="H161" s="33">
        <v>0</v>
      </c>
      <c r="I161" s="24">
        <f t="shared" si="24"/>
        <v>0</v>
      </c>
    </row>
    <row r="162" spans="1:9" s="11" customFormat="1" x14ac:dyDescent="0.25">
      <c r="B162" s="30" t="s">
        <v>142</v>
      </c>
      <c r="C162" s="31" t="s">
        <v>143</v>
      </c>
      <c r="D162" s="32">
        <v>0</v>
      </c>
      <c r="E162" s="34">
        <v>0</v>
      </c>
      <c r="F162" s="33">
        <f t="shared" si="26"/>
        <v>0</v>
      </c>
      <c r="G162" s="34">
        <v>0</v>
      </c>
      <c r="H162" s="33">
        <v>0</v>
      </c>
      <c r="I162" s="24">
        <f t="shared" si="24"/>
        <v>0</v>
      </c>
    </row>
    <row r="163" spans="1:9" s="11" customFormat="1" x14ac:dyDescent="0.25">
      <c r="B163" s="30" t="s">
        <v>141</v>
      </c>
      <c r="C163" s="31" t="s">
        <v>145</v>
      </c>
      <c r="D163" s="32">
        <v>0</v>
      </c>
      <c r="E163" s="34">
        <v>0</v>
      </c>
      <c r="F163" s="33">
        <f t="shared" si="26"/>
        <v>0</v>
      </c>
      <c r="G163" s="34">
        <v>0</v>
      </c>
      <c r="H163" s="33">
        <v>0</v>
      </c>
      <c r="I163" s="24">
        <f t="shared" si="24"/>
        <v>0</v>
      </c>
    </row>
    <row r="164" spans="1:9" s="11" customFormat="1" x14ac:dyDescent="0.25">
      <c r="A164" s="72"/>
      <c r="B164" s="73"/>
      <c r="C164" s="70"/>
      <c r="D164" s="74"/>
      <c r="E164" s="74"/>
      <c r="F164" s="74"/>
      <c r="G164" s="74"/>
      <c r="H164" s="74"/>
      <c r="I164" s="24">
        <f t="shared" si="24"/>
        <v>0</v>
      </c>
    </row>
    <row r="165" spans="1:9" s="11" customFormat="1" ht="15.75" thickBot="1" x14ac:dyDescent="0.3">
      <c r="A165" s="72"/>
      <c r="B165" s="75" t="s">
        <v>146</v>
      </c>
      <c r="C165" s="76"/>
      <c r="D165" s="77">
        <v>62219484765</v>
      </c>
      <c r="E165" s="77">
        <f t="shared" ref="E165:H165" si="28">+E17+E91</f>
        <v>6376188021.0799999</v>
      </c>
      <c r="F165" s="77">
        <f t="shared" si="28"/>
        <v>68595672786.079994</v>
      </c>
      <c r="G165" s="77">
        <f t="shared" si="28"/>
        <v>28220334148.310001</v>
      </c>
      <c r="H165" s="77">
        <f t="shared" si="28"/>
        <v>13884166090.850002</v>
      </c>
      <c r="I165" s="78">
        <f t="shared" si="24"/>
        <v>40375338637.769989</v>
      </c>
    </row>
  </sheetData>
  <mergeCells count="24">
    <mergeCell ref="B12:I12"/>
    <mergeCell ref="B46:C46"/>
    <mergeCell ref="B56:C56"/>
    <mergeCell ref="H14:H15"/>
    <mergeCell ref="D13:H13"/>
    <mergeCell ref="I13:I15"/>
    <mergeCell ref="G14:G15"/>
    <mergeCell ref="D7:G7"/>
    <mergeCell ref="B8:I8"/>
    <mergeCell ref="B9:I9"/>
    <mergeCell ref="B10:I10"/>
    <mergeCell ref="B11:I11"/>
    <mergeCell ref="B140:C140"/>
    <mergeCell ref="B144:C144"/>
    <mergeCell ref="B91:C91"/>
    <mergeCell ref="F14:F15"/>
    <mergeCell ref="E14:E15"/>
    <mergeCell ref="D14:D15"/>
    <mergeCell ref="B120:C120"/>
    <mergeCell ref="B130:C130"/>
    <mergeCell ref="B66:C66"/>
    <mergeCell ref="B70:C70"/>
    <mergeCell ref="B17:C17"/>
    <mergeCell ref="B13:C15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</cp:lastModifiedBy>
  <cp:lastPrinted>2017-08-21T03:49:35Z</cp:lastPrinted>
  <dcterms:created xsi:type="dcterms:W3CDTF">2017-02-13T23:43:29Z</dcterms:created>
  <dcterms:modified xsi:type="dcterms:W3CDTF">2017-08-21T03:50:40Z</dcterms:modified>
</cp:coreProperties>
</file>