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660" windowWidth="13350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Hoja1!$1:$13</definedName>
  </definedNames>
  <calcPr calcId="144525"/>
</workbook>
</file>

<file path=xl/calcChain.xml><?xml version="1.0" encoding="utf-8"?>
<calcChain xmlns="http://schemas.openxmlformats.org/spreadsheetml/2006/main">
  <c r="I85" i="1" l="1"/>
  <c r="I84" i="1"/>
  <c r="I77" i="1"/>
  <c r="I33" i="1" l="1"/>
  <c r="I27" i="1"/>
  <c r="E16" i="1" l="1"/>
  <c r="G16" i="1"/>
  <c r="H16" i="1"/>
  <c r="F87" i="1" l="1"/>
  <c r="H72" i="1"/>
  <c r="I80" i="1"/>
  <c r="I81" i="1"/>
  <c r="G63" i="1"/>
  <c r="I67" i="1"/>
  <c r="I68" i="1"/>
  <c r="I69" i="1"/>
  <c r="I70" i="1"/>
  <c r="H53" i="1"/>
  <c r="I60" i="1"/>
  <c r="I61" i="1"/>
  <c r="G53" i="1"/>
  <c r="E53" i="1"/>
  <c r="G35" i="1"/>
  <c r="I43" i="1"/>
  <c r="H26" i="1"/>
  <c r="G26" i="1"/>
  <c r="I28" i="1"/>
  <c r="I29" i="1"/>
  <c r="F53" i="1" l="1"/>
  <c r="H83" i="1"/>
  <c r="I87" i="1"/>
  <c r="I86" i="1"/>
  <c r="G83" i="1"/>
  <c r="F83" i="1"/>
  <c r="E83" i="1"/>
  <c r="D83" i="1"/>
  <c r="I83" i="1" l="1"/>
  <c r="D72" i="1"/>
  <c r="I79" i="1" l="1"/>
  <c r="I78" i="1"/>
  <c r="I76" i="1"/>
  <c r="I75" i="1"/>
  <c r="I74" i="1"/>
  <c r="I73" i="1"/>
  <c r="G72" i="1"/>
  <c r="G51" i="1" s="1"/>
  <c r="E72" i="1"/>
  <c r="I66" i="1"/>
  <c r="I65" i="1"/>
  <c r="H63" i="1"/>
  <c r="E63" i="1"/>
  <c r="D63" i="1"/>
  <c r="I59" i="1"/>
  <c r="I58" i="1"/>
  <c r="I57" i="1"/>
  <c r="I56" i="1"/>
  <c r="I55" i="1"/>
  <c r="I54" i="1"/>
  <c r="I64" i="1" l="1"/>
  <c r="I63" i="1" s="1"/>
  <c r="F63" i="1"/>
  <c r="I72" i="1"/>
  <c r="E51" i="1"/>
  <c r="F72" i="1"/>
  <c r="F51" i="1" l="1"/>
  <c r="I53" i="1"/>
  <c r="I51" i="1" s="1"/>
  <c r="H51" i="1"/>
  <c r="D53" i="1"/>
  <c r="D51" i="1" s="1"/>
  <c r="E26" i="1" l="1"/>
  <c r="D26" i="1"/>
  <c r="I49" i="1"/>
  <c r="I48" i="1"/>
  <c r="I47" i="1"/>
  <c r="I46" i="1"/>
  <c r="I44" i="1"/>
  <c r="H45" i="1"/>
  <c r="G45" i="1"/>
  <c r="G15" i="1" s="1"/>
  <c r="E45" i="1"/>
  <c r="D45" i="1"/>
  <c r="I42" i="1"/>
  <c r="I41" i="1"/>
  <c r="I40" i="1"/>
  <c r="I39" i="1"/>
  <c r="I38" i="1"/>
  <c r="I37" i="1"/>
  <c r="I36" i="1"/>
  <c r="H35" i="1"/>
  <c r="E35" i="1"/>
  <c r="D35" i="1"/>
  <c r="I32" i="1"/>
  <c r="I31" i="1"/>
  <c r="I30" i="1"/>
  <c r="I24" i="1"/>
  <c r="I23" i="1"/>
  <c r="I21" i="1"/>
  <c r="I20" i="1"/>
  <c r="I19" i="1"/>
  <c r="I18" i="1"/>
  <c r="I17" i="1"/>
  <c r="D16" i="1"/>
  <c r="I22" i="1" l="1"/>
  <c r="I16" i="1" s="1"/>
  <c r="F16" i="1"/>
  <c r="E15" i="1"/>
  <c r="E88" i="1" s="1"/>
  <c r="I35" i="1"/>
  <c r="F45" i="1"/>
  <c r="I45" i="1"/>
  <c r="I26" i="1"/>
  <c r="F26" i="1"/>
  <c r="H15" i="1"/>
  <c r="H88" i="1" s="1"/>
  <c r="D15" i="1"/>
  <c r="D88" i="1" s="1"/>
  <c r="F35" i="1"/>
  <c r="G88" i="1"/>
  <c r="F15" i="1" l="1"/>
  <c r="F88" i="1" s="1"/>
  <c r="I15" i="1"/>
  <c r="I88" i="1" s="1"/>
</calcChain>
</file>

<file path=xl/sharedStrings.xml><?xml version="1.0" encoding="utf-8"?>
<sst xmlns="http://schemas.openxmlformats.org/spreadsheetml/2006/main" count="136" uniqueCount="78">
  <si>
    <t>GOBIERNO ESTATAL CONSOLIDADO</t>
  </si>
  <si>
    <t>Estado Analítico del Ejercicio del Presupuesto de Egresos Detallado - LDF</t>
  </si>
  <si>
    <t>(Clasificación Finalidad y Función)</t>
  </si>
  <si>
    <t>(PESOS)</t>
  </si>
  <si>
    <t>Modificado</t>
  </si>
  <si>
    <t>Devengado</t>
  </si>
  <si>
    <t>C  o  n  c  e  p  t  o</t>
  </si>
  <si>
    <t>Ampliaciones / Reducciones</t>
  </si>
  <si>
    <t>Aprobado (d)</t>
  </si>
  <si>
    <t>Pagado</t>
  </si>
  <si>
    <t>Subejercicio  ( e )</t>
  </si>
  <si>
    <t>Egresos</t>
  </si>
  <si>
    <t>I. Gasto No Etiquetado (I=A+B+C+D)</t>
  </si>
  <si>
    <t>A.Gobierno (A=a1+a2+a3+a4+a5+a6+a7+a8)</t>
  </si>
  <si>
    <t>a1)</t>
  </si>
  <si>
    <t>a2)</t>
  </si>
  <si>
    <t>a3)</t>
  </si>
  <si>
    <t>a4)</t>
  </si>
  <si>
    <t>a5)</t>
  </si>
  <si>
    <t>a6)</t>
  </si>
  <si>
    <t>a7)</t>
  </si>
  <si>
    <t>a8)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</si>
  <si>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</si>
  <si>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</si>
  <si>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</si>
  <si>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</si>
  <si>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</si>
  <si>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</si>
  <si>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</si>
  <si>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</si>
  <si>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B. Desarrollo Social (B=b1+b2+b3+b4+b5+b6+b7)</t>
  </si>
  <si>
    <t>b1)</t>
  </si>
  <si>
    <t>b2)</t>
  </si>
  <si>
    <t>b3)</t>
  </si>
  <si>
    <t>b4)</t>
  </si>
  <si>
    <t>b5)</t>
  </si>
  <si>
    <t>b6)</t>
  </si>
  <si>
    <t>b7)</t>
  </si>
  <si>
    <t>Protección Ambiental</t>
  </si>
  <si>
    <t>Vivienda y Servicios a la Comunidad</t>
  </si>
  <si>
    <t>Salud</t>
  </si>
  <si>
    <t>Recreación Cultura y Otras Manifestaciones Sociales</t>
  </si>
  <si>
    <t>Educación</t>
  </si>
  <si>
    <t>Protección Social</t>
  </si>
  <si>
    <t>Otros Asuntos Sociales</t>
  </si>
  <si>
    <t>C. Desarrollo Económico (C=c1+c2+c3+c4+c5+c6+c7+c8+c9)</t>
  </si>
  <si>
    <t>c1)</t>
  </si>
  <si>
    <t>c2)</t>
  </si>
  <si>
    <t>c3)</t>
  </si>
  <si>
    <t>c4)</t>
  </si>
  <si>
    <t>c5)</t>
  </si>
  <si>
    <t>c6)</t>
  </si>
  <si>
    <t>c7)</t>
  </si>
  <si>
    <t>c8)</t>
  </si>
  <si>
    <t>c9)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</si>
  <si>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</si>
  <si>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</si>
  <si>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</si>
  <si>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</si>
  <si>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</si>
  <si>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</si>
  <si>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</si>
  <si>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</si>
  <si>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</si>
  <si>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D. Otras No Clasificadas en Funciones Anteriores (D=d1+d2+d3+d4)</t>
  </si>
  <si>
    <t>d1)</t>
  </si>
  <si>
    <t>d2)</t>
  </si>
  <si>
    <t>d3)</t>
  </si>
  <si>
    <t>d4)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</si>
  <si>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</si>
  <si>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</si>
  <si>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</si>
  <si>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Edeudos de Ejercicios Fiscales Anteriores</t>
  </si>
  <si>
    <t>II. Gasto Etiquetado (II=A+B+C+D)</t>
  </si>
  <si>
    <t>III. Total de Egresos (III = I +II)</t>
  </si>
  <si>
    <t>Recreación, Cultura y Otras Manifestaciones Sociales</t>
  </si>
  <si>
    <t>Adeudos de Ejercicios Fiscales Anteriores</t>
  </si>
  <si>
    <t>Del 1 de Abril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</si>
</sst>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 applyFill="1"/>
    <xf numFmtId="4" fontId="3" fillId="0" borderId="11" xfId="0" applyNumberFormat="1" applyFont="1" applyFill="1" applyBorder="1"/>
    <xf numFmtId="4" fontId="4" fillId="0" borderId="6" xfId="0" applyNumberFormat="1" applyFont="1" applyFill="1" applyBorder="1"/>
    <xf numFmtId="4" fontId="2" fillId="0" borderId="11" xfId="0" applyNumberFormat="1" applyFont="1" applyFill="1" applyBorder="1"/>
    <xf numFmtId="4" fontId="2" fillId="0" borderId="6" xfId="0" applyNumberFormat="1" applyFont="1" applyFill="1" applyBorder="1"/>
    <xf numFmtId="0" fontId="0" fillId="0" borderId="0" xfId="0" applyFont="1" applyFill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49" fontId="2" fillId="0" borderId="4" xfId="0" applyNumberFormat="1" applyFont="1" applyFill="1" applyBorder="1" applyAlignment="1">
      <alignment horizontal="center"/>
    </xf>
    <xf numFmtId="1" fontId="2" fillId="0" borderId="11" xfId="0" applyNumberFormat="1" applyFont="1" applyFill="1" applyBorder="1"/>
    <xf numFmtId="1" fontId="4" fillId="0" borderId="0" xfId="0" applyNumberFormat="1" applyFont="1" applyFill="1" applyBorder="1"/>
    <xf numFmtId="49" fontId="2" fillId="0" borderId="11" xfId="0" applyNumberFormat="1" applyFont="1" applyFill="1" applyBorder="1"/>
    <xf numFmtId="1" fontId="2" fillId="0" borderId="0" xfId="0" applyNumberFormat="1" applyFont="1" applyFill="1" applyBorder="1"/>
    <xf numFmtId="0" fontId="0" fillId="0" borderId="6" xfId="0" applyFont="1" applyFill="1" applyBorder="1"/>
    <xf numFmtId="1" fontId="3" fillId="0" borderId="5" xfId="0" applyNumberFormat="1" applyFont="1" applyFill="1" applyBorder="1" applyAlignment="1"/>
    <xf numFmtId="49" fontId="2" fillId="0" borderId="6" xfId="0" applyNumberFormat="1" applyFont="1" applyFill="1" applyBorder="1" applyAlignment="1"/>
    <xf numFmtId="1" fontId="2" fillId="0" borderId="5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 vertical="top"/>
    </xf>
    <xf numFmtId="49" fontId="2" fillId="0" borderId="6" xfId="0" applyNumberFormat="1" applyFont="1" applyFill="1" applyBorder="1" applyAlignment="1">
      <alignment wrapText="1"/>
    </xf>
    <xf numFmtId="1" fontId="2" fillId="0" borderId="5" xfId="0" applyNumberFormat="1" applyFont="1" applyFill="1" applyBorder="1" applyAlignment="1"/>
    <xf numFmtId="1" fontId="2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49" fontId="2" fillId="0" borderId="5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/>
    <xf numFmtId="1" fontId="3" fillId="0" borderId="7" xfId="0" applyNumberFormat="1" applyFont="1" applyFill="1" applyBorder="1" applyAlignment="1"/>
    <xf numFmtId="4" fontId="3" fillId="0" borderId="12" xfId="1" applyNumberFormat="1" applyFont="1" applyFill="1" applyBorder="1"/>
    <xf numFmtId="4" fontId="3" fillId="0" borderId="6" xfId="0" applyNumberFormat="1" applyFont="1" applyFill="1" applyBorder="1"/>
    <xf numFmtId="4" fontId="2" fillId="0" borderId="10" xfId="0" applyNumberFormat="1" applyFont="1" applyFill="1" applyBorder="1"/>
    <xf numFmtId="49" fontId="3" fillId="0" borderId="1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left" wrapText="1"/>
    </xf>
    <xf numFmtId="1" fontId="3" fillId="0" borderId="6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164" fontId="5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/>
    <xf numFmtId="4" fontId="6" fillId="0" borderId="11" xfId="0" applyNumberFormat="1" applyFont="1" applyFill="1" applyBorder="1"/>
    <xf numFmtId="4" fontId="2" fillId="0" borderId="0" xfId="0" applyNumberFormat="1" applyFont="1" applyFill="1" applyBorder="1"/>
    <xf numFmtId="164" fontId="5" fillId="0" borderId="12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4" fontId="3" fillId="0" borderId="9" xfId="1" applyNumberFormat="1" applyFont="1" applyFill="1" applyBorder="1"/>
    <xf numFmtId="4" fontId="6" fillId="0" borderId="12" xfId="1" applyNumberFormat="1" applyFont="1" applyFill="1" applyBorder="1"/>
    <xf numFmtId="1" fontId="2" fillId="0" borderId="7" xfId="0" applyNumberFormat="1" applyFont="1" applyFill="1" applyBorder="1" applyAlignment="1">
      <alignment horizontal="right"/>
    </xf>
    <xf numFmtId="4" fontId="2" fillId="0" borderId="1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969819</xdr:colOff>
      <xdr:row>0</xdr:row>
      <xdr:rowOff>43295</xdr:rowOff>
    </xdr:from>
    <xdr:to>
      <xdr:col>8</xdr:col>
      <xdr:colOff>503902</xdr:colOff>
      <xdr:row>5</xdr:row>
      <xdr:rowOff>186170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114" y="233795"/>
          <a:ext cx="331724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88"/>
  <sheetViews>
    <sheetView tabSelected="1" topLeftCell="A56" zoomScaleNormal="100" workbookViewId="0">
      <selection activeCell="C79" sqref="C79"/>
    </sheetView>
  </sheetViews>
  <sheetFormatPr baseColWidth="10" defaultRowHeight="15" x14ac:dyDescent="0.25"/>
  <cols>
    <col min="1" max="1" width="4.28515625" style="1" customWidth="1"/>
    <col min="2" max="2" width="6.42578125" style="6" customWidth="1"/>
    <col min="3" max="3" width="48.7109375" style="6" customWidth="1"/>
    <col min="4" max="4" width="18.85546875" style="1" customWidth="1"/>
    <col min="5" max="5" width="17.85546875" style="1" bestFit="1" customWidth="1"/>
    <col min="6" max="6" width="20.28515625" style="1" customWidth="1"/>
    <col min="7" max="7" width="18.28515625" style="1" bestFit="1" customWidth="1"/>
    <col min="8" max="8" width="18.140625" style="1" customWidth="1"/>
    <col min="9" max="9" width="16.5703125" style="1" customWidth="1"/>
    <col min="10" max="16384" width="11.42578125" style="1"/>
  </cols>
  <sheetData>
    <row r="6" spans="2:9" ht="15.75" thickBot="1" x14ac:dyDescent="0.3">
      <c r="D6" s="41"/>
      <c r="E6" s="41"/>
      <c r="F6" s="41"/>
      <c r="G6" s="41"/>
      <c r="H6" s="41"/>
    </row>
    <row r="7" spans="2:9" x14ac:dyDescent="0.25">
      <c r="B7" s="42" t="s">
        <v>0</v>
      </c>
      <c r="C7" s="43"/>
      <c r="D7" s="43"/>
      <c r="E7" s="43"/>
      <c r="F7" s="43"/>
      <c r="G7" s="43"/>
      <c r="H7" s="43"/>
      <c r="I7" s="44"/>
    </row>
    <row r="8" spans="2:9" x14ac:dyDescent="0.25">
      <c r="B8" s="45" t="s">
        <v>1</v>
      </c>
      <c r="C8" s="46"/>
      <c r="D8" s="46"/>
      <c r="E8" s="46"/>
      <c r="F8" s="46"/>
      <c r="G8" s="46"/>
      <c r="H8" s="46"/>
      <c r="I8" s="47"/>
    </row>
    <row r="9" spans="2:9" x14ac:dyDescent="0.25">
      <c r="B9" s="45" t="s">
        <v>2</v>
      </c>
      <c r="C9" s="46"/>
      <c r="D9" s="46"/>
      <c r="E9" s="46"/>
      <c r="F9" s="46"/>
      <c r="G9" s="46"/>
      <c r="H9" s="46"/>
      <c r="I9" s="47"/>
    </row>
    <row r="10" spans="2:9" x14ac:dyDescent="0.25">
      <c r="B10" s="45" t="s">
        <v>77</v>
      </c>
      <c r="C10" s="46"/>
      <c r="D10" s="46"/>
      <c r="E10" s="46"/>
      <c r="F10" s="46"/>
      <c r="G10" s="46"/>
      <c r="H10" s="46"/>
      <c r="I10" s="47"/>
    </row>
    <row r="11" spans="2:9" ht="15.75" thickBot="1" x14ac:dyDescent="0.3">
      <c r="B11" s="33" t="s">
        <v>3</v>
      </c>
      <c r="C11" s="34"/>
      <c r="D11" s="34"/>
      <c r="E11" s="34"/>
      <c r="F11" s="34"/>
      <c r="G11" s="34"/>
      <c r="H11" s="34"/>
      <c r="I11" s="35"/>
    </row>
    <row r="12" spans="2:9" ht="19.5" customHeight="1" thickBot="1" x14ac:dyDescent="0.3">
      <c r="B12" s="36" t="s">
        <v>6</v>
      </c>
      <c r="C12" s="38"/>
      <c r="D12" s="36" t="s">
        <v>11</v>
      </c>
      <c r="E12" s="37"/>
      <c r="F12" s="37"/>
      <c r="G12" s="37"/>
      <c r="H12" s="38"/>
      <c r="I12" s="31" t="s">
        <v>10</v>
      </c>
    </row>
    <row r="13" spans="2:9" ht="36.75" customHeight="1" thickBot="1" x14ac:dyDescent="0.3">
      <c r="B13" s="39"/>
      <c r="C13" s="40"/>
      <c r="D13" s="7" t="s">
        <v>8</v>
      </c>
      <c r="E13" s="7" t="s">
        <v>7</v>
      </c>
      <c r="F13" s="7" t="s">
        <v>4</v>
      </c>
      <c r="G13" s="8" t="s">
        <v>5</v>
      </c>
      <c r="H13" s="8" t="s">
        <v>9</v>
      </c>
      <c r="I13" s="32"/>
    </row>
    <row r="14" spans="2:9" x14ac:dyDescent="0.25">
      <c r="B14" s="9"/>
      <c r="C14" s="10"/>
      <c r="D14" s="11"/>
      <c r="E14" s="12"/>
      <c r="F14" s="13"/>
      <c r="G14" s="14"/>
      <c r="H14" s="11"/>
      <c r="I14" s="15"/>
    </row>
    <row r="15" spans="2:9" x14ac:dyDescent="0.25">
      <c r="B15" s="50" t="s">
        <v>12</v>
      </c>
      <c r="C15" s="51"/>
      <c r="D15" s="2">
        <f>+D16+D26+D35+D45</f>
        <v>16558047676</v>
      </c>
      <c r="E15" s="2">
        <f>+E16+E26+E35+E45</f>
        <v>3684317070.6100001</v>
      </c>
      <c r="F15" s="2">
        <f t="shared" ref="F15:I15" si="0">+F16+F26+F35+F45</f>
        <v>20242364746.609997</v>
      </c>
      <c r="G15" s="2">
        <f t="shared" si="0"/>
        <v>11241013414.040001</v>
      </c>
      <c r="H15" s="2">
        <f t="shared" si="0"/>
        <v>8549691237.1899996</v>
      </c>
      <c r="I15" s="2">
        <f t="shared" si="0"/>
        <v>9001351332.5699997</v>
      </c>
    </row>
    <row r="16" spans="2:9" x14ac:dyDescent="0.25">
      <c r="B16" s="16" t="s">
        <v>13</v>
      </c>
      <c r="C16" s="17"/>
      <c r="D16" s="2">
        <f>+D17+D18+D19+D20+D21+D22+D23+D24</f>
        <v>8829524100.6900005</v>
      </c>
      <c r="E16" s="2">
        <f t="shared" ref="E16:H16" si="1">+E17+E18+E19+E20+E21+E22+E23+E24</f>
        <v>495113730.25000012</v>
      </c>
      <c r="F16" s="29">
        <f t="shared" si="1"/>
        <v>9324637830.9399986</v>
      </c>
      <c r="G16" s="2">
        <f t="shared" si="1"/>
        <v>5176741107.3199997</v>
      </c>
      <c r="H16" s="29">
        <f t="shared" si="1"/>
        <v>3723110631.2600002</v>
      </c>
      <c r="I16" s="29">
        <f t="shared" ref="I16" si="2">+I17+I18+I19+I20+I21+I22+I23+I24</f>
        <v>4147896723.6199999</v>
      </c>
    </row>
    <row r="17" spans="2:9" x14ac:dyDescent="0.25">
      <c r="B17" s="18" t="s">
        <v>14</v>
      </c>
      <c r="C17" s="17" t="s">
        <v>22</v>
      </c>
      <c r="D17" s="52">
        <v>572597349.92999995</v>
      </c>
      <c r="E17" s="52">
        <v>97400000</v>
      </c>
      <c r="F17" s="52">
        <v>669997349.92999995</v>
      </c>
      <c r="G17" s="52">
        <v>545122358.35000002</v>
      </c>
      <c r="H17" s="57">
        <v>196321027.84</v>
      </c>
      <c r="I17" s="5">
        <f>+F17-G17</f>
        <v>124874991.57999992</v>
      </c>
    </row>
    <row r="18" spans="2:9" x14ac:dyDescent="0.25">
      <c r="B18" s="18" t="s">
        <v>15</v>
      </c>
      <c r="C18" s="17" t="s">
        <v>23</v>
      </c>
      <c r="D18" s="52">
        <v>1942510424.9300001</v>
      </c>
      <c r="E18" s="52">
        <v>7893583.870000002</v>
      </c>
      <c r="F18" s="52">
        <v>1950404008.8</v>
      </c>
      <c r="G18" s="52">
        <v>1097886529.6199999</v>
      </c>
      <c r="H18" s="57">
        <v>891293905.02999997</v>
      </c>
      <c r="I18" s="5">
        <f t="shared" ref="I18:I24" si="3">+F18-G18</f>
        <v>852517479.18000007</v>
      </c>
    </row>
    <row r="19" spans="2:9" x14ac:dyDescent="0.25">
      <c r="B19" s="18" t="s">
        <v>16</v>
      </c>
      <c r="C19" s="17" t="s">
        <v>24</v>
      </c>
      <c r="D19" s="52">
        <v>1949133673.27</v>
      </c>
      <c r="E19" s="52">
        <v>510654546.81999999</v>
      </c>
      <c r="F19" s="52">
        <v>2459788220.0900002</v>
      </c>
      <c r="G19" s="52">
        <v>1573419909.5999999</v>
      </c>
      <c r="H19" s="57">
        <v>970694952.46000004</v>
      </c>
      <c r="I19" s="5">
        <f t="shared" si="3"/>
        <v>886368310.49000025</v>
      </c>
    </row>
    <row r="20" spans="2:9" x14ac:dyDescent="0.25">
      <c r="B20" s="18" t="s">
        <v>17</v>
      </c>
      <c r="C20" s="17" t="s">
        <v>25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5">
        <f t="shared" si="3"/>
        <v>0</v>
      </c>
    </row>
    <row r="21" spans="2:9" x14ac:dyDescent="0.25">
      <c r="B21" s="18" t="s">
        <v>18</v>
      </c>
      <c r="C21" s="17" t="s">
        <v>26</v>
      </c>
      <c r="D21" s="52">
        <v>1292994464.22</v>
      </c>
      <c r="E21" s="52">
        <v>172138262.77000001</v>
      </c>
      <c r="F21" s="52">
        <v>1465132726.99</v>
      </c>
      <c r="G21" s="52">
        <v>883126805.69000006</v>
      </c>
      <c r="H21" s="57">
        <v>786562967.84000003</v>
      </c>
      <c r="I21" s="5">
        <f t="shared" si="3"/>
        <v>582005921.29999995</v>
      </c>
    </row>
    <row r="22" spans="2:9" x14ac:dyDescent="0.25">
      <c r="B22" s="18" t="s">
        <v>19</v>
      </c>
      <c r="C22" s="17" t="s">
        <v>27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5">
        <f t="shared" si="3"/>
        <v>0</v>
      </c>
    </row>
    <row r="23" spans="2:9" ht="14.25" customHeight="1" x14ac:dyDescent="0.25">
      <c r="B23" s="19" t="s">
        <v>20</v>
      </c>
      <c r="C23" s="20" t="s">
        <v>28</v>
      </c>
      <c r="D23" s="52">
        <v>1345190928.46</v>
      </c>
      <c r="E23" s="52">
        <v>107207342.44</v>
      </c>
      <c r="F23" s="52">
        <v>1452398270.9000001</v>
      </c>
      <c r="G23" s="52">
        <v>668629854.88</v>
      </c>
      <c r="H23" s="57">
        <v>568702251.05999994</v>
      </c>
      <c r="I23" s="3">
        <f t="shared" si="3"/>
        <v>783768416.0200001</v>
      </c>
    </row>
    <row r="24" spans="2:9" x14ac:dyDescent="0.25">
      <c r="B24" s="18" t="s">
        <v>21</v>
      </c>
      <c r="C24" s="17" t="s">
        <v>29</v>
      </c>
      <c r="D24" s="52">
        <v>1727097259.8800001</v>
      </c>
      <c r="E24" s="52">
        <v>-400180005.64999998</v>
      </c>
      <c r="F24" s="52">
        <v>1326917254.23</v>
      </c>
      <c r="G24" s="52">
        <v>408555649.18000001</v>
      </c>
      <c r="H24" s="57">
        <v>309535527.02999997</v>
      </c>
      <c r="I24" s="3">
        <f t="shared" si="3"/>
        <v>918361605.04999995</v>
      </c>
    </row>
    <row r="25" spans="2:9" x14ac:dyDescent="0.25">
      <c r="B25" s="21"/>
      <c r="C25" s="17"/>
      <c r="D25" s="4"/>
      <c r="E25" s="53"/>
      <c r="F25" s="4"/>
      <c r="G25" s="4"/>
      <c r="H25" s="5"/>
      <c r="I25" s="5"/>
    </row>
    <row r="26" spans="2:9" x14ac:dyDescent="0.25">
      <c r="B26" s="16" t="s">
        <v>30</v>
      </c>
      <c r="C26" s="17"/>
      <c r="D26" s="2">
        <f>+D27+D28+D29+D30+D31+D32+D33</f>
        <v>4939777017.1099997</v>
      </c>
      <c r="E26" s="54">
        <f t="shared" ref="E26:I26" si="4">+E27+E28+E29+E30+E31+E32+E33</f>
        <v>3168228824.2600002</v>
      </c>
      <c r="F26" s="2">
        <f t="shared" si="4"/>
        <v>8108005841.3699999</v>
      </c>
      <c r="G26" s="2">
        <f t="shared" si="4"/>
        <v>4297725018.4499998</v>
      </c>
      <c r="H26" s="29">
        <f t="shared" si="4"/>
        <v>3275400399.6099997</v>
      </c>
      <c r="I26" s="29">
        <f t="shared" si="4"/>
        <v>3810280822.9200001</v>
      </c>
    </row>
    <row r="27" spans="2:9" x14ac:dyDescent="0.25">
      <c r="B27" s="18" t="s">
        <v>31</v>
      </c>
      <c r="C27" s="17" t="s">
        <v>38</v>
      </c>
      <c r="D27" s="52">
        <v>46066680</v>
      </c>
      <c r="E27" s="52">
        <v>44066105.259999998</v>
      </c>
      <c r="F27" s="52">
        <v>90132785.260000005</v>
      </c>
      <c r="G27" s="52">
        <v>32844387.210000001</v>
      </c>
      <c r="H27" s="57">
        <v>26928060.579999998</v>
      </c>
      <c r="I27" s="5">
        <f t="shared" ref="I27:I32" si="5">+F27-G27</f>
        <v>57288398.050000004</v>
      </c>
    </row>
    <row r="28" spans="2:9" x14ac:dyDescent="0.25">
      <c r="B28" s="18" t="s">
        <v>32</v>
      </c>
      <c r="C28" s="17" t="s">
        <v>39</v>
      </c>
      <c r="D28" s="52">
        <v>902427944.19000006</v>
      </c>
      <c r="E28" s="52">
        <v>1463852965.05</v>
      </c>
      <c r="F28" s="52">
        <v>2366280909.2399998</v>
      </c>
      <c r="G28" s="52">
        <v>769701208.87</v>
      </c>
      <c r="H28" s="57">
        <v>386610519.41000003</v>
      </c>
      <c r="I28" s="5">
        <f t="shared" si="5"/>
        <v>1596579700.3699999</v>
      </c>
    </row>
    <row r="29" spans="2:9" x14ac:dyDescent="0.25">
      <c r="B29" s="18" t="s">
        <v>33</v>
      </c>
      <c r="C29" s="17" t="s">
        <v>40</v>
      </c>
      <c r="D29" s="52">
        <v>363653232.12</v>
      </c>
      <c r="E29" s="52">
        <v>308206215.85000002</v>
      </c>
      <c r="F29" s="52">
        <v>671859447.97000003</v>
      </c>
      <c r="G29" s="52">
        <v>433485902.30000001</v>
      </c>
      <c r="H29" s="57">
        <v>190772099.06999999</v>
      </c>
      <c r="I29" s="5">
        <f t="shared" si="5"/>
        <v>238373545.67000002</v>
      </c>
    </row>
    <row r="30" spans="2:9" ht="16.5" customHeight="1" x14ac:dyDescent="0.25">
      <c r="B30" s="19" t="s">
        <v>34</v>
      </c>
      <c r="C30" s="20" t="s">
        <v>75</v>
      </c>
      <c r="D30" s="52">
        <v>315001375.69999999</v>
      </c>
      <c r="E30" s="52">
        <v>59661249.380000003</v>
      </c>
      <c r="F30" s="52">
        <v>374662625.07999998</v>
      </c>
      <c r="G30" s="52">
        <v>190159568.02000001</v>
      </c>
      <c r="H30" s="57">
        <v>130800286.53</v>
      </c>
      <c r="I30" s="5">
        <f t="shared" si="5"/>
        <v>184503057.05999997</v>
      </c>
    </row>
    <row r="31" spans="2:9" x14ac:dyDescent="0.25">
      <c r="B31" s="18" t="s">
        <v>35</v>
      </c>
      <c r="C31" s="17" t="s">
        <v>42</v>
      </c>
      <c r="D31" s="52">
        <v>2286462455.0300002</v>
      </c>
      <c r="E31" s="52">
        <v>372177061.13</v>
      </c>
      <c r="F31" s="52">
        <v>2658639516.1599998</v>
      </c>
      <c r="G31" s="52">
        <v>1312897131.0599999</v>
      </c>
      <c r="H31" s="57">
        <v>1156428469.46</v>
      </c>
      <c r="I31" s="5">
        <f t="shared" si="5"/>
        <v>1345742385.0999999</v>
      </c>
    </row>
    <row r="32" spans="2:9" x14ac:dyDescent="0.25">
      <c r="B32" s="18" t="s">
        <v>36</v>
      </c>
      <c r="C32" s="17" t="s">
        <v>43</v>
      </c>
      <c r="D32" s="52">
        <v>1005322750.86</v>
      </c>
      <c r="E32" s="52">
        <v>849722275.94000006</v>
      </c>
      <c r="F32" s="52">
        <v>1855045026.8</v>
      </c>
      <c r="G32" s="52">
        <v>1548152238.1600001</v>
      </c>
      <c r="H32" s="57">
        <v>1375141356.5899999</v>
      </c>
      <c r="I32" s="5">
        <f t="shared" si="5"/>
        <v>306892788.63999987</v>
      </c>
    </row>
    <row r="33" spans="2:12" x14ac:dyDescent="0.25">
      <c r="B33" s="18" t="s">
        <v>37</v>
      </c>
      <c r="C33" s="17" t="s">
        <v>44</v>
      </c>
      <c r="D33" s="52">
        <v>20842579.210000001</v>
      </c>
      <c r="E33" s="52">
        <v>70542951.650000006</v>
      </c>
      <c r="F33" s="52">
        <v>91385530.859999999</v>
      </c>
      <c r="G33" s="52">
        <v>10484582.83</v>
      </c>
      <c r="H33" s="57">
        <v>8719607.9700000007</v>
      </c>
      <c r="I33" s="5">
        <f>+F33-G33</f>
        <v>80900948.030000001</v>
      </c>
    </row>
    <row r="34" spans="2:12" x14ac:dyDescent="0.25">
      <c r="B34" s="21"/>
      <c r="C34" s="17"/>
      <c r="D34" s="4"/>
      <c r="E34" s="53"/>
      <c r="F34" s="4"/>
      <c r="G34" s="4"/>
      <c r="H34" s="5"/>
      <c r="I34" s="5"/>
    </row>
    <row r="35" spans="2:12" ht="34.5" customHeight="1" x14ac:dyDescent="0.25">
      <c r="B35" s="48" t="s">
        <v>45</v>
      </c>
      <c r="C35" s="49"/>
      <c r="D35" s="2">
        <f>+D36+D37+D38+D39+D40+D41+D42+D43+D44</f>
        <v>2159424968.2000003</v>
      </c>
      <c r="E35" s="54">
        <f t="shared" ref="E35:I35" si="6">+E36+E37+E38+E39+E40+E41+E42+E43+E44</f>
        <v>-494726402.41999996</v>
      </c>
      <c r="F35" s="2">
        <f t="shared" si="6"/>
        <v>1664698565.78</v>
      </c>
      <c r="G35" s="2">
        <f t="shared" si="6"/>
        <v>692854759.69000006</v>
      </c>
      <c r="H35" s="29">
        <f t="shared" si="6"/>
        <v>530247677.74000001</v>
      </c>
      <c r="I35" s="29">
        <f t="shared" si="6"/>
        <v>971843806.08999991</v>
      </c>
    </row>
    <row r="36" spans="2:12" ht="13.5" customHeight="1" x14ac:dyDescent="0.25">
      <c r="B36" s="19" t="s">
        <v>46</v>
      </c>
      <c r="C36" s="20" t="s">
        <v>55</v>
      </c>
      <c r="D36" s="52">
        <v>484881540.93000001</v>
      </c>
      <c r="E36" s="52">
        <v>-89634178.590000004</v>
      </c>
      <c r="F36" s="52">
        <v>395247362.33999997</v>
      </c>
      <c r="G36" s="52">
        <v>120855107.04000001</v>
      </c>
      <c r="H36" s="57">
        <v>100560810.56</v>
      </c>
      <c r="I36" s="5">
        <f t="shared" ref="I36:I49" si="7">+F36-G36</f>
        <v>274392255.29999995</v>
      </c>
    </row>
    <row r="37" spans="2:12" x14ac:dyDescent="0.25">
      <c r="B37" s="18" t="s">
        <v>47</v>
      </c>
      <c r="C37" s="17" t="s">
        <v>56</v>
      </c>
      <c r="D37" s="52">
        <v>266186983</v>
      </c>
      <c r="E37" s="52">
        <v>79214243.549999997</v>
      </c>
      <c r="F37" s="52">
        <v>345401226.55000001</v>
      </c>
      <c r="G37" s="52">
        <v>227710949.53999999</v>
      </c>
      <c r="H37" s="57">
        <v>167411719.21000001</v>
      </c>
      <c r="I37" s="5">
        <f t="shared" si="7"/>
        <v>117690277.01000002</v>
      </c>
    </row>
    <row r="38" spans="2:12" x14ac:dyDescent="0.25">
      <c r="B38" s="18" t="s">
        <v>48</v>
      </c>
      <c r="C38" s="17" t="s">
        <v>57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5">
        <f t="shared" si="7"/>
        <v>0</v>
      </c>
    </row>
    <row r="39" spans="2:12" x14ac:dyDescent="0.25">
      <c r="B39" s="18" t="s">
        <v>49</v>
      </c>
      <c r="C39" s="17" t="s">
        <v>58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5">
        <f t="shared" si="7"/>
        <v>0</v>
      </c>
    </row>
    <row r="40" spans="2:12" x14ac:dyDescent="0.25">
      <c r="B40" s="18" t="s">
        <v>50</v>
      </c>
      <c r="C40" s="17" t="s">
        <v>59</v>
      </c>
      <c r="D40" s="52">
        <v>500454308.92000002</v>
      </c>
      <c r="E40" s="52">
        <v>37052216.609999999</v>
      </c>
      <c r="F40" s="52">
        <v>537506525.52999997</v>
      </c>
      <c r="G40" s="52">
        <v>242307072.62</v>
      </c>
      <c r="H40" s="57">
        <v>176269898.34</v>
      </c>
      <c r="I40" s="5">
        <f t="shared" si="7"/>
        <v>295199452.90999997</v>
      </c>
    </row>
    <row r="41" spans="2:12" x14ac:dyDescent="0.25">
      <c r="B41" s="18" t="s">
        <v>51</v>
      </c>
      <c r="C41" s="17" t="s">
        <v>60</v>
      </c>
      <c r="D41" s="52">
        <v>54369309.200000003</v>
      </c>
      <c r="E41" s="52">
        <v>2886806.64</v>
      </c>
      <c r="F41" s="52">
        <v>57256115.840000004</v>
      </c>
      <c r="G41" s="52">
        <v>25189479.890000001</v>
      </c>
      <c r="H41" s="57">
        <v>24313372.02</v>
      </c>
      <c r="I41" s="5">
        <f t="shared" si="7"/>
        <v>32066635.950000003</v>
      </c>
    </row>
    <row r="42" spans="2:12" x14ac:dyDescent="0.25">
      <c r="B42" s="18" t="s">
        <v>52</v>
      </c>
      <c r="C42" s="17" t="s">
        <v>61</v>
      </c>
      <c r="D42" s="52">
        <v>488660782</v>
      </c>
      <c r="E42" s="52">
        <v>-159373446.47999999</v>
      </c>
      <c r="F42" s="52">
        <v>329287335.51999998</v>
      </c>
      <c r="G42" s="52">
        <v>76792150.599999994</v>
      </c>
      <c r="H42" s="57">
        <v>61691877.609999999</v>
      </c>
      <c r="I42" s="5">
        <f t="shared" si="7"/>
        <v>252495184.91999999</v>
      </c>
    </row>
    <row r="43" spans="2:12" x14ac:dyDescent="0.25">
      <c r="B43" s="18" t="s">
        <v>53</v>
      </c>
      <c r="C43" s="17" t="s">
        <v>62</v>
      </c>
      <c r="D43" s="52">
        <v>364872044.14999998</v>
      </c>
      <c r="E43" s="52">
        <v>-364872044.14999998</v>
      </c>
      <c r="F43" s="52">
        <v>0</v>
      </c>
      <c r="G43" s="52">
        <v>0</v>
      </c>
      <c r="H43" s="57">
        <v>0</v>
      </c>
      <c r="I43" s="5">
        <f t="shared" si="7"/>
        <v>0</v>
      </c>
    </row>
    <row r="44" spans="2:12" x14ac:dyDescent="0.25">
      <c r="B44" s="18" t="s">
        <v>54</v>
      </c>
      <c r="C44" s="20" t="s">
        <v>63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5">
        <f t="shared" si="7"/>
        <v>0</v>
      </c>
    </row>
    <row r="45" spans="2:12" ht="27" customHeight="1" x14ac:dyDescent="0.25">
      <c r="B45" s="48" t="s">
        <v>64</v>
      </c>
      <c r="C45" s="49"/>
      <c r="D45" s="2">
        <f>+D46+D47+D48+D49</f>
        <v>629321590</v>
      </c>
      <c r="E45" s="54">
        <f t="shared" ref="E45:I45" si="8">+E46+E47+E48+E49</f>
        <v>515700918.51999998</v>
      </c>
      <c r="F45" s="2">
        <f t="shared" si="8"/>
        <v>1145022508.52</v>
      </c>
      <c r="G45" s="2">
        <f t="shared" si="8"/>
        <v>1073692528.58</v>
      </c>
      <c r="H45" s="29">
        <f t="shared" si="8"/>
        <v>1020932528.58</v>
      </c>
      <c r="I45" s="29">
        <f t="shared" si="8"/>
        <v>71329979.939999938</v>
      </c>
    </row>
    <row r="46" spans="2:12" ht="30" x14ac:dyDescent="0.25">
      <c r="B46" s="22" t="s">
        <v>65</v>
      </c>
      <c r="C46" s="20" t="s">
        <v>69</v>
      </c>
      <c r="D46" s="52">
        <v>629321590</v>
      </c>
      <c r="E46" s="52">
        <v>494358788.51999998</v>
      </c>
      <c r="F46" s="52">
        <v>1123680378.52</v>
      </c>
      <c r="G46" s="52">
        <v>1052350398.58</v>
      </c>
      <c r="H46" s="57">
        <v>999590398.58000004</v>
      </c>
      <c r="I46" s="5">
        <f t="shared" si="7"/>
        <v>71329979.939999938</v>
      </c>
      <c r="L46" s="23"/>
    </row>
    <row r="47" spans="2:12" ht="33" customHeight="1" x14ac:dyDescent="0.25">
      <c r="B47" s="18" t="s">
        <v>66</v>
      </c>
      <c r="C47" s="20" t="s">
        <v>70</v>
      </c>
      <c r="D47" s="52">
        <v>0</v>
      </c>
      <c r="E47" s="52">
        <v>21342130</v>
      </c>
      <c r="F47" s="52">
        <v>21342130</v>
      </c>
      <c r="G47" s="52">
        <v>21342130</v>
      </c>
      <c r="H47" s="57">
        <v>21342130</v>
      </c>
      <c r="I47" s="5">
        <f t="shared" si="7"/>
        <v>0</v>
      </c>
    </row>
    <row r="48" spans="2:12" x14ac:dyDescent="0.25">
      <c r="B48" s="18" t="s">
        <v>67</v>
      </c>
      <c r="C48" s="17" t="s">
        <v>71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5">
        <f t="shared" si="7"/>
        <v>0</v>
      </c>
    </row>
    <row r="49" spans="2:9" x14ac:dyDescent="0.25">
      <c r="B49" s="18" t="s">
        <v>68</v>
      </c>
      <c r="C49" s="17" t="s">
        <v>76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5">
        <f t="shared" si="7"/>
        <v>0</v>
      </c>
    </row>
    <row r="50" spans="2:9" x14ac:dyDescent="0.25">
      <c r="B50" s="18"/>
      <c r="C50" s="17"/>
      <c r="D50" s="4"/>
      <c r="E50" s="53"/>
      <c r="F50" s="4"/>
      <c r="G50" s="55"/>
      <c r="H50" s="4"/>
      <c r="I50" s="5"/>
    </row>
    <row r="51" spans="2:9" x14ac:dyDescent="0.25">
      <c r="B51" s="50" t="s">
        <v>73</v>
      </c>
      <c r="C51" s="51"/>
      <c r="D51" s="2">
        <f>+D53+D63+D72+D83</f>
        <v>50461738980</v>
      </c>
      <c r="E51" s="54">
        <f>+E53+E63+E72+E83</f>
        <v>5899903531.6599989</v>
      </c>
      <c r="F51" s="2">
        <f t="shared" ref="F51:I51" si="9">+F53+F63+F72+F83</f>
        <v>56361642511.660004</v>
      </c>
      <c r="G51" s="29">
        <f t="shared" si="9"/>
        <v>23399277799.880001</v>
      </c>
      <c r="H51" s="2">
        <f>+H53+H63+H72+H83</f>
        <v>18809685140.98</v>
      </c>
      <c r="I51" s="29">
        <f t="shared" si="9"/>
        <v>32962364711.779995</v>
      </c>
    </row>
    <row r="52" spans="2:9" x14ac:dyDescent="0.25">
      <c r="B52" s="24"/>
      <c r="C52" s="25"/>
      <c r="D52" s="4"/>
      <c r="E52" s="53"/>
      <c r="F52" s="4"/>
      <c r="G52" s="55"/>
      <c r="H52" s="4"/>
      <c r="I52" s="5"/>
    </row>
    <row r="53" spans="2:9" x14ac:dyDescent="0.25">
      <c r="B53" s="16" t="s">
        <v>13</v>
      </c>
      <c r="C53" s="17"/>
      <c r="D53" s="2">
        <f>+D54+D55+D56+D57+D58+D59+D60+D61</f>
        <v>412277646</v>
      </c>
      <c r="E53" s="54">
        <f>+E54+E55+E56+E57+E58+E59+E60+E61</f>
        <v>199032708.66</v>
      </c>
      <c r="F53" s="2">
        <f>+F54+F55+F56+F57+F58+F59+F60+F61</f>
        <v>611310354.65999997</v>
      </c>
      <c r="G53" s="2">
        <f>+G54+G55+G56+G57+G58+G59+G60+G61</f>
        <v>125808707</v>
      </c>
      <c r="H53" s="29">
        <f>+H54+H55+H56+H57+H58+H59+H60+H61</f>
        <v>100879757.2</v>
      </c>
      <c r="I53" s="29">
        <f t="shared" ref="I53" si="10">+I54+I55+I56+I57+I58+I59+I60+I61</f>
        <v>485501647.65999997</v>
      </c>
    </row>
    <row r="54" spans="2:9" x14ac:dyDescent="0.25">
      <c r="B54" s="18" t="s">
        <v>14</v>
      </c>
      <c r="C54" s="17" t="s">
        <v>22</v>
      </c>
      <c r="D54" s="4">
        <v>0</v>
      </c>
      <c r="E54" s="52">
        <v>0</v>
      </c>
      <c r="F54" s="52">
        <v>0</v>
      </c>
      <c r="G54" s="52">
        <v>0</v>
      </c>
      <c r="H54" s="57">
        <v>0</v>
      </c>
      <c r="I54" s="5">
        <f t="shared" ref="I54:I61" si="11">+F54-G54</f>
        <v>0</v>
      </c>
    </row>
    <row r="55" spans="2:9" x14ac:dyDescent="0.25">
      <c r="B55" s="18" t="s">
        <v>15</v>
      </c>
      <c r="C55" s="17" t="s">
        <v>23</v>
      </c>
      <c r="D55" s="52">
        <v>35270674</v>
      </c>
      <c r="E55" s="52">
        <v>29124078.109999999</v>
      </c>
      <c r="F55" s="52">
        <v>64394752.109999999</v>
      </c>
      <c r="G55" s="52">
        <v>6285701.4000000004</v>
      </c>
      <c r="H55" s="57">
        <v>5026834.2</v>
      </c>
      <c r="I55" s="5">
        <f t="shared" si="11"/>
        <v>58109050.710000001</v>
      </c>
    </row>
    <row r="56" spans="2:9" x14ac:dyDescent="0.25">
      <c r="B56" s="18" t="s">
        <v>16</v>
      </c>
      <c r="C56" s="17" t="s">
        <v>24</v>
      </c>
      <c r="D56" s="52">
        <v>65247469</v>
      </c>
      <c r="E56" s="52">
        <v>12013883.279999999</v>
      </c>
      <c r="F56" s="52">
        <v>77261352.280000001</v>
      </c>
      <c r="G56" s="52">
        <v>38176305.780000001</v>
      </c>
      <c r="H56" s="57">
        <v>28643682.510000002</v>
      </c>
      <c r="I56" s="5">
        <f t="shared" si="11"/>
        <v>39085046.5</v>
      </c>
    </row>
    <row r="57" spans="2:9" x14ac:dyDescent="0.25">
      <c r="B57" s="18" t="s">
        <v>17</v>
      </c>
      <c r="C57" s="17" t="s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5">
        <f t="shared" si="11"/>
        <v>0</v>
      </c>
    </row>
    <row r="58" spans="2:9" x14ac:dyDescent="0.25">
      <c r="B58" s="18" t="s">
        <v>18</v>
      </c>
      <c r="C58" s="17" t="s">
        <v>26</v>
      </c>
      <c r="D58" s="52">
        <v>32073489</v>
      </c>
      <c r="E58" s="52">
        <v>11683760.41</v>
      </c>
      <c r="F58" s="52">
        <v>43757249.409999996</v>
      </c>
      <c r="G58" s="52">
        <v>15116588.300000001</v>
      </c>
      <c r="H58" s="57">
        <v>12092069.35</v>
      </c>
      <c r="I58" s="5">
        <f t="shared" si="11"/>
        <v>28640661.109999996</v>
      </c>
    </row>
    <row r="59" spans="2:9" x14ac:dyDescent="0.25">
      <c r="B59" s="18" t="s">
        <v>19</v>
      </c>
      <c r="C59" s="17" t="s">
        <v>27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5">
        <f t="shared" si="11"/>
        <v>0</v>
      </c>
    </row>
    <row r="60" spans="2:9" ht="14.25" customHeight="1" x14ac:dyDescent="0.25">
      <c r="B60" s="19" t="s">
        <v>20</v>
      </c>
      <c r="C60" s="20" t="s">
        <v>28</v>
      </c>
      <c r="D60" s="52">
        <v>240403846</v>
      </c>
      <c r="E60" s="52">
        <v>90834454.329999998</v>
      </c>
      <c r="F60" s="52">
        <v>331238300.32999998</v>
      </c>
      <c r="G60" s="52">
        <v>50064939.020000003</v>
      </c>
      <c r="H60" s="57">
        <v>42400472.840000004</v>
      </c>
      <c r="I60" s="5">
        <f t="shared" si="11"/>
        <v>281173361.31</v>
      </c>
    </row>
    <row r="61" spans="2:9" x14ac:dyDescent="0.25">
      <c r="B61" s="18" t="s">
        <v>21</v>
      </c>
      <c r="C61" s="17" t="s">
        <v>29</v>
      </c>
      <c r="D61" s="52">
        <v>39282168</v>
      </c>
      <c r="E61" s="52">
        <v>55376532.530000001</v>
      </c>
      <c r="F61" s="52">
        <v>94658700.530000001</v>
      </c>
      <c r="G61" s="52">
        <v>16165172.5</v>
      </c>
      <c r="H61" s="57">
        <v>12716698.300000001</v>
      </c>
      <c r="I61" s="5">
        <f t="shared" si="11"/>
        <v>78493528.030000001</v>
      </c>
    </row>
    <row r="62" spans="2:9" x14ac:dyDescent="0.25">
      <c r="B62" s="21"/>
      <c r="C62" s="17"/>
      <c r="D62" s="4"/>
      <c r="E62" s="53"/>
      <c r="F62" s="4"/>
      <c r="G62" s="4"/>
      <c r="H62" s="5"/>
      <c r="I62" s="5"/>
    </row>
    <row r="63" spans="2:9" x14ac:dyDescent="0.25">
      <c r="B63" s="16" t="s">
        <v>30</v>
      </c>
      <c r="C63" s="17"/>
      <c r="D63" s="2">
        <f>+D64+D65+D66+D67+D68+D69+D70</f>
        <v>34486846389</v>
      </c>
      <c r="E63" s="54">
        <f t="shared" ref="E63:I63" si="12">+E64+E65+E66+E67+E68+E69+E70</f>
        <v>4259033545.2599993</v>
      </c>
      <c r="F63" s="2">
        <f t="shared" si="12"/>
        <v>38745879934.260002</v>
      </c>
      <c r="G63" s="2">
        <f t="shared" si="12"/>
        <v>14599690090.410002</v>
      </c>
      <c r="H63" s="29">
        <f t="shared" si="12"/>
        <v>11202675548.769999</v>
      </c>
      <c r="I63" s="29">
        <f t="shared" si="12"/>
        <v>24146189843.849998</v>
      </c>
    </row>
    <row r="64" spans="2:9" x14ac:dyDescent="0.25">
      <c r="B64" s="18" t="s">
        <v>31</v>
      </c>
      <c r="C64" s="17" t="s">
        <v>38</v>
      </c>
      <c r="D64" s="52">
        <v>161453464</v>
      </c>
      <c r="E64" s="52">
        <v>193285303.63999999</v>
      </c>
      <c r="F64" s="52">
        <v>354738767.63999999</v>
      </c>
      <c r="G64" s="52">
        <v>116071476.33</v>
      </c>
      <c r="H64" s="52">
        <v>85563016.670000002</v>
      </c>
      <c r="I64" s="5">
        <f t="shared" ref="I64:I70" si="13">+F64-G64</f>
        <v>238667291.31</v>
      </c>
    </row>
    <row r="65" spans="2:9" x14ac:dyDescent="0.25">
      <c r="B65" s="18" t="s">
        <v>32</v>
      </c>
      <c r="C65" s="17" t="s">
        <v>39</v>
      </c>
      <c r="D65" s="52">
        <v>1753300938</v>
      </c>
      <c r="E65" s="52">
        <v>2294235380.6999998</v>
      </c>
      <c r="F65" s="52">
        <v>4047536318.6999998</v>
      </c>
      <c r="G65" s="52">
        <v>1135405746.8900001</v>
      </c>
      <c r="H65" s="52">
        <v>841410552.13</v>
      </c>
      <c r="I65" s="5">
        <f t="shared" si="13"/>
        <v>2912130571.8099995</v>
      </c>
    </row>
    <row r="66" spans="2:9" x14ac:dyDescent="0.25">
      <c r="B66" s="18" t="s">
        <v>33</v>
      </c>
      <c r="C66" s="17" t="s">
        <v>40</v>
      </c>
      <c r="D66" s="52">
        <v>6437994282</v>
      </c>
      <c r="E66" s="52">
        <v>555569220.75999999</v>
      </c>
      <c r="F66" s="52">
        <v>6993563502.7600002</v>
      </c>
      <c r="G66" s="52">
        <v>2316380144.75</v>
      </c>
      <c r="H66" s="52">
        <v>1724092662.76</v>
      </c>
      <c r="I66" s="5">
        <f t="shared" si="13"/>
        <v>4677183358.0100002</v>
      </c>
    </row>
    <row r="67" spans="2:9" ht="17.25" customHeight="1" x14ac:dyDescent="0.25">
      <c r="B67" s="19" t="s">
        <v>34</v>
      </c>
      <c r="C67" s="20" t="s">
        <v>41</v>
      </c>
      <c r="D67" s="52">
        <v>18548095.789999999</v>
      </c>
      <c r="E67" s="52">
        <v>125496866.14</v>
      </c>
      <c r="F67" s="52">
        <v>144044961.93000001</v>
      </c>
      <c r="G67" s="52">
        <v>70493649.299999997</v>
      </c>
      <c r="H67" s="52">
        <v>26624075.420000002</v>
      </c>
      <c r="I67" s="5">
        <f t="shared" si="13"/>
        <v>73551312.63000001</v>
      </c>
    </row>
    <row r="68" spans="2:9" x14ac:dyDescent="0.25">
      <c r="B68" s="18" t="s">
        <v>35</v>
      </c>
      <c r="C68" s="17" t="s">
        <v>42</v>
      </c>
      <c r="D68" s="52">
        <v>25262285186.209999</v>
      </c>
      <c r="E68" s="52">
        <v>1059724723.04</v>
      </c>
      <c r="F68" s="52">
        <v>26322009909.25</v>
      </c>
      <c r="G68" s="52">
        <v>10831105518</v>
      </c>
      <c r="H68" s="52">
        <v>8398554913.6000004</v>
      </c>
      <c r="I68" s="5">
        <f t="shared" si="13"/>
        <v>15490904391.25</v>
      </c>
    </row>
    <row r="69" spans="2:9" x14ac:dyDescent="0.25">
      <c r="B69" s="18" t="s">
        <v>36</v>
      </c>
      <c r="C69" s="17" t="s">
        <v>43</v>
      </c>
      <c r="D69" s="52">
        <v>852635152</v>
      </c>
      <c r="E69" s="52">
        <v>9877278.6600000001</v>
      </c>
      <c r="F69" s="52">
        <v>862512430.65999997</v>
      </c>
      <c r="G69" s="52">
        <v>129088057.54000001</v>
      </c>
      <c r="H69" s="52">
        <v>126133143.39</v>
      </c>
      <c r="I69" s="5">
        <f t="shared" si="13"/>
        <v>733424373.12</v>
      </c>
    </row>
    <row r="70" spans="2:9" x14ac:dyDescent="0.25">
      <c r="B70" s="18" t="s">
        <v>37</v>
      </c>
      <c r="C70" s="17" t="s">
        <v>44</v>
      </c>
      <c r="D70" s="52">
        <v>629271</v>
      </c>
      <c r="E70" s="52">
        <v>20844772.32</v>
      </c>
      <c r="F70" s="52">
        <v>21474043.32</v>
      </c>
      <c r="G70" s="52">
        <v>1145497.6000000001</v>
      </c>
      <c r="H70" s="52">
        <v>297184.8</v>
      </c>
      <c r="I70" s="4">
        <f t="shared" si="13"/>
        <v>20328545.719999999</v>
      </c>
    </row>
    <row r="71" spans="2:9" x14ac:dyDescent="0.25">
      <c r="B71" s="21"/>
      <c r="C71" s="17"/>
      <c r="D71" s="4"/>
      <c r="E71" s="53"/>
      <c r="F71" s="4"/>
      <c r="G71" s="4"/>
      <c r="H71" s="4"/>
      <c r="I71" s="5"/>
    </row>
    <row r="72" spans="2:9" ht="32.25" customHeight="1" x14ac:dyDescent="0.25">
      <c r="B72" s="48" t="s">
        <v>45</v>
      </c>
      <c r="C72" s="49"/>
      <c r="D72" s="54">
        <f t="shared" ref="D72:I72" si="14">+D73+D74+D75+D76+D77+D78+D79+D80+D81</f>
        <v>1002770848</v>
      </c>
      <c r="E72" s="54">
        <f t="shared" si="14"/>
        <v>972441058.19000006</v>
      </c>
      <c r="F72" s="54">
        <f t="shared" si="14"/>
        <v>1975211906.1899998</v>
      </c>
      <c r="G72" s="2">
        <f t="shared" si="14"/>
        <v>156655922.47999999</v>
      </c>
      <c r="H72" s="2">
        <f t="shared" si="14"/>
        <v>124754146.09</v>
      </c>
      <c r="I72" s="29">
        <f t="shared" si="14"/>
        <v>1818555983.7099998</v>
      </c>
    </row>
    <row r="73" spans="2:9" ht="13.5" customHeight="1" x14ac:dyDescent="0.25">
      <c r="B73" s="19" t="s">
        <v>46</v>
      </c>
      <c r="C73" s="20" t="s">
        <v>55</v>
      </c>
      <c r="D73" s="52">
        <v>789174689</v>
      </c>
      <c r="E73" s="52">
        <v>546439016.59000003</v>
      </c>
      <c r="F73" s="52">
        <v>1335613705.5899999</v>
      </c>
      <c r="G73" s="52">
        <v>24695451.940000001</v>
      </c>
      <c r="H73" s="52">
        <v>20033291.710000001</v>
      </c>
      <c r="I73" s="5">
        <f t="shared" ref="I73:I81" si="15">+F73-G73</f>
        <v>1310918253.6499999</v>
      </c>
    </row>
    <row r="74" spans="2:9" x14ac:dyDescent="0.25">
      <c r="B74" s="18" t="s">
        <v>47</v>
      </c>
      <c r="C74" s="17" t="s">
        <v>56</v>
      </c>
      <c r="D74" s="52">
        <v>151588608</v>
      </c>
      <c r="E74" s="52">
        <v>2699383.04</v>
      </c>
      <c r="F74" s="52">
        <v>154287991.03999999</v>
      </c>
      <c r="G74" s="52">
        <v>12234082.58</v>
      </c>
      <c r="H74" s="52">
        <v>10149627.68</v>
      </c>
      <c r="I74" s="5">
        <f t="shared" si="15"/>
        <v>142053908.45999998</v>
      </c>
    </row>
    <row r="75" spans="2:9" x14ac:dyDescent="0.25">
      <c r="B75" s="18" t="s">
        <v>48</v>
      </c>
      <c r="C75" s="17" t="s">
        <v>57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5">
        <f t="shared" si="15"/>
        <v>0</v>
      </c>
    </row>
    <row r="76" spans="2:9" x14ac:dyDescent="0.25">
      <c r="B76" s="18" t="s">
        <v>49</v>
      </c>
      <c r="C76" s="17" t="s">
        <v>58</v>
      </c>
      <c r="D76" s="4">
        <v>0</v>
      </c>
      <c r="E76" s="52">
        <v>0</v>
      </c>
      <c r="F76" s="52">
        <v>47354744</v>
      </c>
      <c r="G76" s="52">
        <v>0</v>
      </c>
      <c r="H76" s="52">
        <v>0</v>
      </c>
      <c r="I76" s="5">
        <f t="shared" si="15"/>
        <v>47354744</v>
      </c>
    </row>
    <row r="77" spans="2:9" x14ac:dyDescent="0.25">
      <c r="B77" s="18" t="s">
        <v>50</v>
      </c>
      <c r="C77" s="17" t="s">
        <v>59</v>
      </c>
      <c r="D77" s="52">
        <v>47354744</v>
      </c>
      <c r="E77" s="52">
        <v>386735570.81</v>
      </c>
      <c r="F77" s="52">
        <v>394889334.81</v>
      </c>
      <c r="G77" s="52">
        <v>114666631.02</v>
      </c>
      <c r="H77" s="52">
        <v>92199515.75</v>
      </c>
      <c r="I77" s="5">
        <f t="shared" si="15"/>
        <v>280222703.79000002</v>
      </c>
    </row>
    <row r="78" spans="2:9" x14ac:dyDescent="0.25">
      <c r="B78" s="18" t="s">
        <v>51</v>
      </c>
      <c r="C78" s="17" t="s">
        <v>60</v>
      </c>
      <c r="D78" s="52">
        <v>8153764</v>
      </c>
      <c r="E78" s="4">
        <v>0</v>
      </c>
      <c r="F78" s="4">
        <v>0</v>
      </c>
      <c r="G78" s="4">
        <v>0</v>
      </c>
      <c r="H78" s="4">
        <v>0</v>
      </c>
      <c r="I78" s="5">
        <f t="shared" si="15"/>
        <v>0</v>
      </c>
    </row>
    <row r="79" spans="2:9" ht="15.75" thickBot="1" x14ac:dyDescent="0.3">
      <c r="B79" s="60" t="s">
        <v>52</v>
      </c>
      <c r="C79" s="26" t="s">
        <v>61</v>
      </c>
      <c r="D79" s="56">
        <v>6499043</v>
      </c>
      <c r="E79" s="52">
        <v>36567087.75</v>
      </c>
      <c r="F79" s="56">
        <v>43066130.75</v>
      </c>
      <c r="G79" s="52">
        <v>5059756.9400000004</v>
      </c>
      <c r="H79" s="52">
        <v>2371710.9500000002</v>
      </c>
      <c r="I79" s="61">
        <f t="shared" si="15"/>
        <v>38006373.810000002</v>
      </c>
    </row>
    <row r="80" spans="2:9" x14ac:dyDescent="0.25">
      <c r="B80" s="18" t="s">
        <v>53</v>
      </c>
      <c r="C80" s="17" t="s">
        <v>62</v>
      </c>
      <c r="D80" s="4">
        <v>0</v>
      </c>
      <c r="E80" s="30">
        <v>0</v>
      </c>
      <c r="F80" s="4">
        <v>0</v>
      </c>
      <c r="G80" s="30">
        <v>0</v>
      </c>
      <c r="H80" s="30">
        <v>0</v>
      </c>
      <c r="I80" s="5">
        <f t="shared" si="15"/>
        <v>0</v>
      </c>
    </row>
    <row r="81" spans="2:9" x14ac:dyDescent="0.25">
      <c r="B81" s="18" t="s">
        <v>54</v>
      </c>
      <c r="C81" s="20" t="s">
        <v>63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5">
        <f t="shared" si="15"/>
        <v>0</v>
      </c>
    </row>
    <row r="82" spans="2:9" x14ac:dyDescent="0.25">
      <c r="B82" s="21"/>
      <c r="C82" s="17"/>
      <c r="D82" s="4"/>
      <c r="E82" s="4"/>
      <c r="F82" s="4"/>
      <c r="G82" s="4"/>
      <c r="H82" s="4"/>
      <c r="I82" s="5"/>
    </row>
    <row r="83" spans="2:9" x14ac:dyDescent="0.25">
      <c r="B83" s="48" t="s">
        <v>64</v>
      </c>
      <c r="C83" s="49"/>
      <c r="D83" s="2">
        <f>+D84+D85+D86+D87</f>
        <v>14559844097</v>
      </c>
      <c r="E83" s="54">
        <f t="shared" ref="E83:G83" si="16">+E84+E85+E86+E87</f>
        <v>469396219.55000001</v>
      </c>
      <c r="F83" s="2">
        <f t="shared" si="16"/>
        <v>15029240316.549999</v>
      </c>
      <c r="G83" s="2">
        <f t="shared" si="16"/>
        <v>8517123079.9900007</v>
      </c>
      <c r="H83" s="2">
        <f>+H84+H85+H86+H87</f>
        <v>7381375688.9200001</v>
      </c>
      <c r="I83" s="29">
        <f>+I84+I85+I86+I87</f>
        <v>6512117236.5599985</v>
      </c>
    </row>
    <row r="84" spans="2:9" ht="30" x14ac:dyDescent="0.25">
      <c r="B84" s="19" t="s">
        <v>65</v>
      </c>
      <c r="C84" s="20" t="s">
        <v>69</v>
      </c>
      <c r="D84" s="52">
        <v>1143260782</v>
      </c>
      <c r="E84" s="52">
        <v>59180403</v>
      </c>
      <c r="F84" s="52">
        <v>1202441185</v>
      </c>
      <c r="G84" s="52">
        <v>899362132.10000002</v>
      </c>
      <c r="H84" s="52">
        <v>819905981.42999995</v>
      </c>
      <c r="I84" s="5">
        <f t="shared" ref="I84:I85" si="17">+F84-G84</f>
        <v>303079052.89999998</v>
      </c>
    </row>
    <row r="85" spans="2:9" ht="29.25" customHeight="1" x14ac:dyDescent="0.25">
      <c r="B85" s="19" t="s">
        <v>66</v>
      </c>
      <c r="C85" s="20" t="s">
        <v>70</v>
      </c>
      <c r="D85" s="52">
        <v>13416583315</v>
      </c>
      <c r="E85" s="52">
        <v>410215816.55000001</v>
      </c>
      <c r="F85" s="52">
        <v>13826799131.549999</v>
      </c>
      <c r="G85" s="52">
        <v>7617760947.8900003</v>
      </c>
      <c r="H85" s="52">
        <v>6561469707.4899998</v>
      </c>
      <c r="I85" s="5">
        <f t="shared" si="17"/>
        <v>6209038183.6599989</v>
      </c>
    </row>
    <row r="86" spans="2:9" x14ac:dyDescent="0.25">
      <c r="B86" s="18" t="s">
        <v>67</v>
      </c>
      <c r="C86" s="17" t="s">
        <v>71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5">
        <f t="shared" ref="I85:I87" si="18">+F86-G86</f>
        <v>0</v>
      </c>
    </row>
    <row r="87" spans="2:9" x14ac:dyDescent="0.25">
      <c r="B87" s="18" t="s">
        <v>68</v>
      </c>
      <c r="C87" s="17" t="s">
        <v>72</v>
      </c>
      <c r="D87" s="4">
        <v>0</v>
      </c>
      <c r="E87" s="53">
        <v>0</v>
      </c>
      <c r="F87" s="4">
        <f t="shared" ref="F87" si="19">+D87+E87</f>
        <v>0</v>
      </c>
      <c r="G87" s="5">
        <v>0</v>
      </c>
      <c r="H87" s="4">
        <v>0</v>
      </c>
      <c r="I87" s="5">
        <f t="shared" si="18"/>
        <v>0</v>
      </c>
    </row>
    <row r="88" spans="2:9" ht="15.75" thickBot="1" x14ac:dyDescent="0.3">
      <c r="B88" s="27" t="s">
        <v>74</v>
      </c>
      <c r="C88" s="26"/>
      <c r="D88" s="28">
        <f>+D15+D51</f>
        <v>67019786656</v>
      </c>
      <c r="E88" s="59">
        <f t="shared" ref="E88:I88" si="20">+E15+E51</f>
        <v>9584220602.2699986</v>
      </c>
      <c r="F88" s="58">
        <f t="shared" si="20"/>
        <v>76604007258.270004</v>
      </c>
      <c r="G88" s="28">
        <f t="shared" si="20"/>
        <v>34640291213.919998</v>
      </c>
      <c r="H88" s="28">
        <f t="shared" si="20"/>
        <v>27359376378.169998</v>
      </c>
      <c r="I88" s="28">
        <f t="shared" si="20"/>
        <v>41963716044.349991</v>
      </c>
    </row>
  </sheetData>
  <mergeCells count="15">
    <mergeCell ref="B72:C72"/>
    <mergeCell ref="B83:C83"/>
    <mergeCell ref="B51:C51"/>
    <mergeCell ref="B15:C15"/>
    <mergeCell ref="B35:C35"/>
    <mergeCell ref="B45:C45"/>
    <mergeCell ref="I12:I13"/>
    <mergeCell ref="B11:I11"/>
    <mergeCell ref="D12:H12"/>
    <mergeCell ref="B12:C13"/>
    <mergeCell ref="D6:H6"/>
    <mergeCell ref="B7:I7"/>
    <mergeCell ref="B10:I10"/>
    <mergeCell ref="B9:I9"/>
    <mergeCell ref="B8:I8"/>
  </mergeCells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2018-08-06T17:19:02Z</cp:lastPrinted>
  <dcterms:created xsi:type="dcterms:W3CDTF">2017-02-14T00:10:47Z</dcterms:created>
  <dcterms:modified xsi:type="dcterms:W3CDTF">2018-08-06T17:19:46Z</dcterms:modified>
</cp:coreProperties>
</file>