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90" windowWidth="14730" windowHeight="126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Hoja1!$A$1:$I$58</definedName>
  </definedNames>
  <calcPr calcId="144525"/>
</workbook>
</file>

<file path=xl/calcChain.xml><?xml version="1.0" encoding="utf-8"?>
<calcChain xmlns="http://schemas.openxmlformats.org/spreadsheetml/2006/main">
  <c r="F38" i="1" l="1"/>
  <c r="E18" i="1"/>
  <c r="D36" i="1"/>
  <c r="H18" i="1"/>
  <c r="D26" i="1"/>
  <c r="I18" i="1"/>
  <c r="G18" i="1"/>
  <c r="D17" i="1"/>
  <c r="D18" i="1"/>
  <c r="G17" i="1" l="1"/>
  <c r="C38" i="1"/>
  <c r="C16" i="1"/>
  <c r="C26" i="1"/>
  <c r="C18" i="1"/>
  <c r="E26" i="1" l="1"/>
  <c r="I17" i="1" l="1"/>
  <c r="D31" i="1"/>
  <c r="C17" i="1"/>
  <c r="D25" i="1" l="1"/>
  <c r="D16" i="1" s="1"/>
  <c r="I31" i="1"/>
  <c r="I26" i="1"/>
  <c r="H31" i="1"/>
  <c r="H26" i="1"/>
  <c r="H17" i="1"/>
  <c r="H25" i="1" l="1"/>
  <c r="H16" i="1" s="1"/>
  <c r="H36" i="1" s="1"/>
  <c r="I16" i="1"/>
  <c r="I36" i="1" s="1"/>
  <c r="E38" i="1"/>
  <c r="E31" i="1"/>
  <c r="E25" i="1" s="1"/>
  <c r="G23" i="1"/>
  <c r="G24" i="1"/>
  <c r="G29" i="1"/>
  <c r="G32" i="1"/>
  <c r="G33" i="1"/>
  <c r="G34" i="1"/>
  <c r="G37" i="1"/>
  <c r="G40" i="1"/>
  <c r="G26" i="1" l="1"/>
  <c r="G39" i="1"/>
  <c r="E17" i="1"/>
  <c r="E36" i="1" s="1"/>
  <c r="G38" i="1"/>
  <c r="C31" i="1"/>
  <c r="G31" i="1" s="1"/>
  <c r="C25" i="1" l="1"/>
  <c r="G25" i="1" l="1"/>
  <c r="G16" i="1" s="1"/>
  <c r="G36" i="1" s="1"/>
  <c r="C36" i="1" l="1"/>
</calcChain>
</file>

<file path=xl/sharedStrings.xml><?xml version="1.0" encoding="utf-8"?>
<sst xmlns="http://schemas.openxmlformats.org/spreadsheetml/2006/main" count="53" uniqueCount="50">
  <si>
    <t>GOBIERNO ESTATAL CONSOLIDADO</t>
  </si>
  <si>
    <t>Informe Analítico de la Deuda Pública y Otros Pasivos - LDF</t>
  </si>
  <si>
    <t>(PESOS)</t>
  </si>
  <si>
    <t>Denominación de la Deuda Pública y Otros Pasivos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</si>
  <si>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</si>
  <si>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</si>
  <si>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</si>
  <si>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</si>
  <si>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</si>
  <si>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</si>
  <si>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</si>
  <si>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</si>
  <si>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</si>
  <si>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</si>
  <si>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</si>
  <si>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t>4. Deuda Contingente 1 (informativo)</t>
  </si>
  <si>
    <t>5. Valor de Instrumentos Bono Cupón Cero 2 (Informativo)</t>
  </si>
  <si>
    <t>1 Se refiere a cualquier Financiamiento sin fuente o garantía de pago definida, que sea asumida de manera solidaria o subsidiaria por las Entidades Federativas con sus Municipios, organismos descentralizados y</t>
  </si>
  <si>
    <t>2 Se refiere al valor del Bono Cupón Cero que respalda el pago de los créditos asociados al mismo (Activo).</t>
  </si>
  <si>
    <t>Disposiciones del Periodo (e.)</t>
  </si>
  <si>
    <t>Amortizaciones del Periodo (f)</t>
  </si>
  <si>
    <t>Revaluaciones, Reclasificaciones y Otros Ajustes (g)</t>
  </si>
  <si>
    <t>Saldo Final del Periodo (h).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</si>
  <si>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</si>
  <si>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</si>
  <si>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</si>
  <si>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</si>
  <si>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</si>
  <si>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</si>
  <si>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</si>
  <si>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</si>
  <si>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Interacciones</t>
  </si>
  <si>
    <t>Banobras</t>
  </si>
  <si>
    <t>BBVA Bancomer</t>
  </si>
  <si>
    <t>Santander</t>
  </si>
  <si>
    <t>Certificados Bursátiles Oaxaca</t>
  </si>
  <si>
    <t xml:space="preserve"> Scotiabank Inverlat</t>
  </si>
  <si>
    <t xml:space="preserve"> Multiva</t>
  </si>
  <si>
    <t>6. Obligaciones a Corto Plazo (Informativo)                             A. Crédito Interacciones</t>
  </si>
  <si>
    <t>B. Crédito Scotiabank Inverlat</t>
  </si>
  <si>
    <t>TIEE 28 + 0.58</t>
  </si>
  <si>
    <t>C. Crédito Múltiva</t>
  </si>
  <si>
    <t>TIEE 28 + 0.72</t>
  </si>
  <si>
    <t>D. Crédito Interacciones</t>
  </si>
  <si>
    <t>TIEE 28 + 0.82</t>
  </si>
  <si>
    <t>Saldo al 31 de marzo de 2018 (d)</t>
  </si>
  <si>
    <t>Bonos Cert. Bursátiles Oaxaca 13</t>
  </si>
  <si>
    <t>Del 01 de Abril  al 30 de Junio de 2018</t>
  </si>
  <si>
    <t>E. Crédito Interacciones</t>
  </si>
  <si>
    <t>TIEE 28 + 0.87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</si>
</sst>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3" borderId="0" xfId="0" applyFont="1" applyFill="1" applyBorder="1" applyAlignment="1"/>
    <xf numFmtId="0" fontId="1" fillId="3" borderId="0" xfId="0" applyFont="1" applyFill="1" applyBorder="1"/>
    <xf numFmtId="0" fontId="1" fillId="3" borderId="10" xfId="0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10" xfId="0" applyFont="1" applyBorder="1"/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6" xfId="0" applyFont="1" applyFill="1" applyBorder="1" applyAlignment="1"/>
    <xf numFmtId="0" fontId="0" fillId="2" borderId="0" xfId="0" applyFont="1" applyFill="1" applyBorder="1"/>
    <xf numFmtId="0" fontId="0" fillId="2" borderId="6" xfId="0" applyFont="1" applyFill="1" applyBorder="1"/>
    <xf numFmtId="49" fontId="2" fillId="2" borderId="0" xfId="0" applyNumberFormat="1" applyFont="1" applyFill="1" applyBorder="1"/>
    <xf numFmtId="49" fontId="2" fillId="2" borderId="5" xfId="0" applyNumberFormat="1" applyFont="1" applyFill="1" applyBorder="1"/>
    <xf numFmtId="49" fontId="3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2" fillId="0" borderId="0" xfId="0" applyNumberFormat="1" applyFont="1" applyAlignment="1"/>
    <xf numFmtId="49" fontId="2" fillId="2" borderId="0" xfId="0" applyNumberFormat="1" applyFont="1" applyFill="1" applyBorder="1" applyAlignment="1">
      <alignment horizontal="left" indent="1"/>
    </xf>
    <xf numFmtId="49" fontId="3" fillId="2" borderId="0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indent="1"/>
    </xf>
    <xf numFmtId="0" fontId="0" fillId="0" borderId="15" xfId="0" applyFont="1" applyBorder="1"/>
    <xf numFmtId="0" fontId="0" fillId="0" borderId="10" xfId="0" applyFont="1" applyFill="1" applyBorder="1"/>
    <xf numFmtId="49" fontId="3" fillId="0" borderId="0" xfId="0" applyNumberFormat="1" applyFont="1" applyFill="1" applyBorder="1" applyAlignment="1"/>
    <xf numFmtId="0" fontId="0" fillId="0" borderId="0" xfId="0" applyFont="1" applyFill="1"/>
    <xf numFmtId="0" fontId="0" fillId="0" borderId="15" xfId="0" applyFont="1" applyBorder="1" applyAlignment="1"/>
    <xf numFmtId="3" fontId="1" fillId="0" borderId="6" xfId="0" applyNumberFormat="1" applyFont="1" applyFill="1" applyBorder="1" applyAlignment="1"/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0" fontId="1" fillId="0" borderId="0" xfId="0" applyFont="1" applyFill="1" applyBorder="1"/>
    <xf numFmtId="3" fontId="1" fillId="0" borderId="15" xfId="0" applyNumberFormat="1" applyFont="1" applyFill="1" applyBorder="1"/>
    <xf numFmtId="3" fontId="4" fillId="0" borderId="6" xfId="0" applyNumberFormat="1" applyFont="1" applyFill="1" applyBorder="1" applyAlignment="1"/>
    <xf numFmtId="3" fontId="4" fillId="0" borderId="6" xfId="0" applyNumberFormat="1" applyFont="1" applyFill="1" applyBorder="1"/>
    <xf numFmtId="1" fontId="4" fillId="0" borderId="0" xfId="0" applyNumberFormat="1" applyFont="1" applyFill="1" applyBorder="1"/>
    <xf numFmtId="3" fontId="4" fillId="0" borderId="0" xfId="0" applyNumberFormat="1" applyFont="1" applyFill="1" applyBorder="1"/>
    <xf numFmtId="3" fontId="5" fillId="0" borderId="6" xfId="0" applyNumberFormat="1" applyFont="1" applyFill="1" applyBorder="1" applyAlignment="1"/>
    <xf numFmtId="3" fontId="5" fillId="0" borderId="0" xfId="0" applyNumberFormat="1" applyFont="1" applyFill="1" applyBorder="1"/>
    <xf numFmtId="3" fontId="5" fillId="0" borderId="6" xfId="0" applyNumberFormat="1" applyFont="1" applyFill="1" applyBorder="1"/>
    <xf numFmtId="1" fontId="5" fillId="0" borderId="0" xfId="0" applyNumberFormat="1" applyFont="1" applyFill="1" applyBorder="1"/>
    <xf numFmtId="3" fontId="0" fillId="0" borderId="6" xfId="0" applyNumberFormat="1" applyFont="1" applyFill="1" applyBorder="1"/>
    <xf numFmtId="1" fontId="5" fillId="0" borderId="6" xfId="0" applyNumberFormat="1" applyFont="1" applyFill="1" applyBorder="1"/>
    <xf numFmtId="0" fontId="0" fillId="0" borderId="6" xfId="0" applyFont="1" applyFill="1" applyBorder="1" applyAlignment="1"/>
    <xf numFmtId="0" fontId="0" fillId="0" borderId="0" xfId="0" applyFont="1" applyFill="1" applyBorder="1"/>
    <xf numFmtId="0" fontId="0" fillId="0" borderId="6" xfId="0" applyFont="1" applyFill="1" applyBorder="1"/>
    <xf numFmtId="1" fontId="5" fillId="0" borderId="6" xfId="0" applyNumberFormat="1" applyFont="1" applyFill="1" applyBorder="1" applyAlignment="1"/>
    <xf numFmtId="0" fontId="1" fillId="0" borderId="6" xfId="0" applyFont="1" applyFill="1" applyBorder="1"/>
    <xf numFmtId="3" fontId="0" fillId="0" borderId="6" xfId="0" applyNumberFormat="1" applyFont="1" applyFill="1" applyBorder="1" applyAlignment="1"/>
    <xf numFmtId="3" fontId="0" fillId="0" borderId="7" xfId="0" applyNumberFormat="1" applyFont="1" applyFill="1" applyBorder="1" applyAlignment="1"/>
    <xf numFmtId="0" fontId="0" fillId="0" borderId="4" xfId="0" applyFont="1" applyFill="1" applyBorder="1"/>
    <xf numFmtId="0" fontId="0" fillId="0" borderId="7" xfId="0" applyFont="1" applyFill="1" applyBorder="1"/>
    <xf numFmtId="3" fontId="0" fillId="0" borderId="7" xfId="0" applyNumberFormat="1" applyFont="1" applyFill="1" applyBorder="1"/>
    <xf numFmtId="4" fontId="0" fillId="0" borderId="15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3" fontId="1" fillId="0" borderId="10" xfId="0" applyNumberFormat="1" applyFont="1" applyFill="1" applyBorder="1"/>
    <xf numFmtId="49" fontId="3" fillId="2" borderId="6" xfId="0" applyNumberFormat="1" applyFont="1" applyFill="1" applyBorder="1" applyAlignment="1"/>
    <xf numFmtId="49" fontId="3" fillId="3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5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/>
    <xf numFmtId="4" fontId="1" fillId="0" borderId="0" xfId="0" applyNumberFormat="1" applyFont="1" applyFill="1" applyBorder="1"/>
    <xf numFmtId="0" fontId="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926314</xdr:colOff>
      <xdr:row>1</xdr:row>
      <xdr:rowOff>161925</xdr:rowOff>
    </xdr:from>
    <xdr:to>
      <xdr:col>8</xdr:col>
      <xdr:colOff>946845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8" y="352425"/>
          <a:ext cx="3306656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5"/>
  <sheetViews>
    <sheetView tabSelected="1" topLeftCell="C1" zoomScaleNormal="100" workbookViewId="0">
      <selection activeCell="G54" sqref="G54"/>
    </sheetView>
  </sheetViews>
  <sheetFormatPr baseColWidth="10" defaultRowHeight="15" x14ac:dyDescent="0.25"/>
  <cols>
    <col min="1" max="1" width="8.7109375" style="4" customWidth="1"/>
    <col min="2" max="2" width="46.5703125" style="5" customWidth="1"/>
    <col min="3" max="3" width="20.28515625" style="5" customWidth="1"/>
    <col min="4" max="4" width="15.7109375" style="4" customWidth="1"/>
    <col min="5" max="5" width="14.140625" style="4" bestFit="1" customWidth="1"/>
    <col min="6" max="6" width="18.42578125" style="4" customWidth="1"/>
    <col min="7" max="7" width="17.5703125" style="4" customWidth="1"/>
    <col min="8" max="8" width="13.42578125" style="4" bestFit="1" customWidth="1"/>
    <col min="9" max="9" width="16.28515625" style="4" bestFit="1" customWidth="1"/>
    <col min="10" max="16384" width="11.42578125" style="4"/>
  </cols>
  <sheetData>
    <row r="7" spans="1:10" ht="15.75" thickBot="1" x14ac:dyDescent="0.3">
      <c r="D7" s="62"/>
      <c r="E7" s="62"/>
      <c r="F7" s="62"/>
    </row>
    <row r="8" spans="1:10" ht="15" customHeight="1" x14ac:dyDescent="0.25">
      <c r="A8" s="6"/>
      <c r="B8" s="65" t="s">
        <v>0</v>
      </c>
      <c r="C8" s="65"/>
      <c r="D8" s="65"/>
      <c r="E8" s="65"/>
      <c r="F8" s="65"/>
      <c r="G8" s="65"/>
      <c r="H8" s="65"/>
      <c r="I8" s="66"/>
    </row>
    <row r="9" spans="1:10" x14ac:dyDescent="0.25">
      <c r="A9" s="6"/>
      <c r="B9" s="67" t="s">
        <v>1</v>
      </c>
      <c r="C9" s="67"/>
      <c r="D9" s="67"/>
      <c r="E9" s="67"/>
      <c r="F9" s="67"/>
      <c r="G9" s="67"/>
      <c r="H9" s="67"/>
      <c r="I9" s="68"/>
    </row>
    <row r="10" spans="1:10" ht="15" customHeight="1" x14ac:dyDescent="0.25">
      <c r="A10" s="6"/>
      <c r="B10" s="69" t="s">
        <v>47</v>
      </c>
      <c r="C10" s="69"/>
      <c r="D10" s="69"/>
      <c r="E10" s="69"/>
      <c r="F10" s="69"/>
      <c r="G10" s="69"/>
      <c r="H10" s="69"/>
      <c r="I10" s="70"/>
    </row>
    <row r="11" spans="1:10" x14ac:dyDescent="0.25">
      <c r="A11" s="6"/>
      <c r="B11" s="69" t="s">
        <v>2</v>
      </c>
      <c r="C11" s="69"/>
      <c r="D11" s="69"/>
      <c r="E11" s="69"/>
      <c r="F11" s="69"/>
      <c r="G11" s="69"/>
      <c r="H11" s="69"/>
      <c r="I11" s="70"/>
    </row>
    <row r="12" spans="1:10" ht="11.25" customHeight="1" thickBot="1" x14ac:dyDescent="0.3">
      <c r="A12" s="6"/>
      <c r="B12" s="1"/>
      <c r="C12" s="1"/>
      <c r="D12" s="2"/>
      <c r="E12" s="2"/>
      <c r="F12" s="2"/>
      <c r="G12" s="2"/>
      <c r="H12" s="2"/>
      <c r="I12" s="3"/>
    </row>
    <row r="13" spans="1:10" ht="23.25" customHeight="1" x14ac:dyDescent="0.25">
      <c r="A13" s="6"/>
      <c r="B13" s="71" t="s">
        <v>3</v>
      </c>
      <c r="C13" s="60" t="s">
        <v>45</v>
      </c>
      <c r="D13" s="63" t="s">
        <v>19</v>
      </c>
      <c r="E13" s="60" t="s">
        <v>20</v>
      </c>
      <c r="F13" s="58" t="s">
        <v>21</v>
      </c>
      <c r="G13" s="60" t="s">
        <v>22</v>
      </c>
      <c r="H13" s="58" t="s">
        <v>23</v>
      </c>
      <c r="I13" s="60" t="s">
        <v>24</v>
      </c>
    </row>
    <row r="14" spans="1:10" ht="36" customHeight="1" thickBot="1" x14ac:dyDescent="0.3">
      <c r="A14" s="6"/>
      <c r="B14" s="72"/>
      <c r="C14" s="61"/>
      <c r="D14" s="64"/>
      <c r="E14" s="61"/>
      <c r="F14" s="59"/>
      <c r="G14" s="61"/>
      <c r="H14" s="59"/>
      <c r="I14" s="61"/>
      <c r="J14" s="7"/>
    </row>
    <row r="15" spans="1:10" x14ac:dyDescent="0.25">
      <c r="A15" s="6"/>
      <c r="B15" s="8"/>
      <c r="C15" s="9"/>
      <c r="D15" s="10"/>
      <c r="E15" s="11"/>
      <c r="F15" s="12"/>
      <c r="G15" s="11"/>
      <c r="H15" s="10"/>
      <c r="I15" s="13"/>
    </row>
    <row r="16" spans="1:10" x14ac:dyDescent="0.25">
      <c r="A16" s="6"/>
      <c r="B16" s="57" t="s">
        <v>4</v>
      </c>
      <c r="C16" s="56">
        <f>+C17+C25</f>
        <v>8960126841</v>
      </c>
      <c r="D16" s="26">
        <f>+D17+D25</f>
        <v>1622905018</v>
      </c>
      <c r="E16" s="27">
        <v>1306499749</v>
      </c>
      <c r="F16" s="28">
        <v>0</v>
      </c>
      <c r="G16" s="27">
        <f>+G17+G25</f>
        <v>9276532109</v>
      </c>
      <c r="H16" s="27">
        <f>+H17+H25</f>
        <v>368782838</v>
      </c>
      <c r="I16" s="29">
        <f>+I17+I25</f>
        <v>19556507</v>
      </c>
      <c r="J16" s="20"/>
    </row>
    <row r="17" spans="1:9" x14ac:dyDescent="0.25">
      <c r="A17" s="6"/>
      <c r="B17" s="14" t="s">
        <v>5</v>
      </c>
      <c r="C17" s="30">
        <f>+C18+C23+C24</f>
        <v>1900000000</v>
      </c>
      <c r="D17" s="30">
        <f>+D18</f>
        <v>1500000000</v>
      </c>
      <c r="E17" s="31">
        <f>+E18</f>
        <v>1136150000</v>
      </c>
      <c r="F17" s="32">
        <v>0</v>
      </c>
      <c r="G17" s="27">
        <f>+G18</f>
        <v>2263850000</v>
      </c>
      <c r="H17" s="30">
        <f>+H18+H23+H24</f>
        <v>62840339</v>
      </c>
      <c r="I17" s="31">
        <f>+I18</f>
        <v>7772000</v>
      </c>
    </row>
    <row r="18" spans="1:9" x14ac:dyDescent="0.25">
      <c r="A18" s="6"/>
      <c r="B18" s="15" t="s">
        <v>6</v>
      </c>
      <c r="C18" s="30">
        <f>+C19+C20+C21</f>
        <v>1900000000</v>
      </c>
      <c r="D18" s="30">
        <f>+D19+D20+D21+D22</f>
        <v>1500000000</v>
      </c>
      <c r="E18" s="31">
        <f>+E19+E20+E21</f>
        <v>1136150000</v>
      </c>
      <c r="F18" s="32">
        <v>0</v>
      </c>
      <c r="G18" s="27">
        <f>+G19+G20+G21+G22</f>
        <v>2263850000</v>
      </c>
      <c r="H18" s="27">
        <f>+H19+H20+H21+H22</f>
        <v>62840339</v>
      </c>
      <c r="I18" s="31">
        <f>+I19+I20+I21+I22+I23+I24</f>
        <v>7772000</v>
      </c>
    </row>
    <row r="19" spans="1:9" x14ac:dyDescent="0.25">
      <c r="A19" s="6"/>
      <c r="B19" s="17" t="s">
        <v>31</v>
      </c>
      <c r="C19" s="34">
        <v>1100000000</v>
      </c>
      <c r="D19" s="35">
        <v>0</v>
      </c>
      <c r="E19" s="36">
        <v>792150000</v>
      </c>
      <c r="F19" s="37">
        <v>0</v>
      </c>
      <c r="G19" s="38">
        <v>307850000</v>
      </c>
      <c r="H19" s="35">
        <v>28944937</v>
      </c>
      <c r="I19" s="36">
        <v>0</v>
      </c>
    </row>
    <row r="20" spans="1:9" x14ac:dyDescent="0.25">
      <c r="A20" s="6"/>
      <c r="B20" s="17" t="s">
        <v>36</v>
      </c>
      <c r="C20" s="34">
        <v>300000000</v>
      </c>
      <c r="D20" s="35">
        <v>0</v>
      </c>
      <c r="E20" s="36">
        <v>129000000</v>
      </c>
      <c r="F20" s="37">
        <v>0</v>
      </c>
      <c r="G20" s="38">
        <v>171000000</v>
      </c>
      <c r="H20" s="35">
        <v>10787065</v>
      </c>
      <c r="I20" s="36"/>
    </row>
    <row r="21" spans="1:9" x14ac:dyDescent="0.25">
      <c r="A21" s="6"/>
      <c r="B21" s="17" t="s">
        <v>37</v>
      </c>
      <c r="C21" s="34">
        <v>500000000</v>
      </c>
      <c r="D21" s="35">
        <v>0</v>
      </c>
      <c r="E21" s="36">
        <v>215000000</v>
      </c>
      <c r="F21" s="37">
        <v>0</v>
      </c>
      <c r="G21" s="38">
        <v>285000000</v>
      </c>
      <c r="H21" s="35">
        <v>18270837</v>
      </c>
      <c r="I21" s="36"/>
    </row>
    <row r="22" spans="1:9" x14ac:dyDescent="0.25">
      <c r="A22" s="6"/>
      <c r="B22" s="17" t="s">
        <v>31</v>
      </c>
      <c r="C22" s="34">
        <v>0</v>
      </c>
      <c r="D22" s="35">
        <v>1500000000</v>
      </c>
      <c r="E22" s="36">
        <v>0</v>
      </c>
      <c r="F22" s="37">
        <v>0</v>
      </c>
      <c r="G22" s="38">
        <v>1500000000</v>
      </c>
      <c r="H22" s="35">
        <v>4837500</v>
      </c>
      <c r="I22" s="36">
        <v>7772000</v>
      </c>
    </row>
    <row r="23" spans="1:9" x14ac:dyDescent="0.25">
      <c r="A23" s="6"/>
      <c r="B23" s="15" t="s">
        <v>7</v>
      </c>
      <c r="C23" s="34">
        <v>0</v>
      </c>
      <c r="D23" s="37">
        <v>0</v>
      </c>
      <c r="E23" s="36">
        <v>0</v>
      </c>
      <c r="F23" s="37">
        <v>0</v>
      </c>
      <c r="G23" s="38">
        <f t="shared" ref="G23:G40" si="0">C23+D23-E23+F23</f>
        <v>0</v>
      </c>
      <c r="H23" s="37">
        <v>0</v>
      </c>
      <c r="I23" s="39">
        <v>0</v>
      </c>
    </row>
    <row r="24" spans="1:9" x14ac:dyDescent="0.25">
      <c r="A24" s="6"/>
      <c r="B24" s="15" t="s">
        <v>8</v>
      </c>
      <c r="C24" s="40">
        <v>0</v>
      </c>
      <c r="D24" s="41">
        <v>0</v>
      </c>
      <c r="E24" s="42">
        <v>0</v>
      </c>
      <c r="F24" s="41">
        <v>0</v>
      </c>
      <c r="G24" s="38">
        <f t="shared" si="0"/>
        <v>0</v>
      </c>
      <c r="H24" s="41">
        <v>0</v>
      </c>
      <c r="I24" s="42">
        <v>0</v>
      </c>
    </row>
    <row r="25" spans="1:9" x14ac:dyDescent="0.25">
      <c r="A25" s="6"/>
      <c r="B25" s="14" t="s">
        <v>9</v>
      </c>
      <c r="C25" s="30">
        <f>+C26+C31+C34</f>
        <v>7060126841</v>
      </c>
      <c r="D25" s="30">
        <f>+D26+D31+D34</f>
        <v>122905018</v>
      </c>
      <c r="E25" s="30">
        <f>+E26+E31+E34</f>
        <v>170349750</v>
      </c>
      <c r="F25" s="32">
        <v>0</v>
      </c>
      <c r="G25" s="27">
        <f>C25+D25-E25+F25</f>
        <v>7012682109</v>
      </c>
      <c r="H25" s="30">
        <f>+H26+H31</f>
        <v>305942499</v>
      </c>
      <c r="I25" s="30">
        <v>11784507</v>
      </c>
    </row>
    <row r="26" spans="1:9" x14ac:dyDescent="0.25">
      <c r="A26" s="6"/>
      <c r="B26" s="15" t="s">
        <v>10</v>
      </c>
      <c r="C26" s="30">
        <f>+C27+C28+C29+C30</f>
        <v>4524882310</v>
      </c>
      <c r="D26" s="35">
        <f>+D27+D28+D29+D30</f>
        <v>122905018</v>
      </c>
      <c r="E26" s="31">
        <f>+E27+E28+E29+E30</f>
        <v>97605907</v>
      </c>
      <c r="F26" s="32">
        <v>0</v>
      </c>
      <c r="G26" s="27">
        <f t="shared" si="0"/>
        <v>4550181421</v>
      </c>
      <c r="H26" s="33">
        <f>+H27+H28+H29+H30</f>
        <v>192015626</v>
      </c>
      <c r="I26" s="31">
        <f>+I27+I28+I29+I30</f>
        <v>3889457</v>
      </c>
    </row>
    <row r="27" spans="1:9" x14ac:dyDescent="0.25">
      <c r="A27" s="6"/>
      <c r="B27" s="17" t="s">
        <v>32</v>
      </c>
      <c r="C27" s="34">
        <v>1184105596</v>
      </c>
      <c r="D27" s="35">
        <v>0</v>
      </c>
      <c r="E27" s="36">
        <v>32214750</v>
      </c>
      <c r="F27" s="37">
        <v>0</v>
      </c>
      <c r="G27" s="38">
        <v>1151890846</v>
      </c>
      <c r="H27" s="35">
        <v>46349591</v>
      </c>
      <c r="I27" s="36">
        <v>340189</v>
      </c>
    </row>
    <row r="28" spans="1:9" x14ac:dyDescent="0.25">
      <c r="A28" s="6"/>
      <c r="B28" s="17" t="s">
        <v>32</v>
      </c>
      <c r="C28" s="34">
        <v>56149809</v>
      </c>
      <c r="D28" s="35">
        <v>122905018</v>
      </c>
      <c r="E28" s="36">
        <v>0</v>
      </c>
      <c r="F28" s="37">
        <v>0</v>
      </c>
      <c r="G28" s="38">
        <v>179054828</v>
      </c>
      <c r="H28" s="35">
        <v>3603410</v>
      </c>
      <c r="I28" s="36">
        <v>3137795</v>
      </c>
    </row>
    <row r="29" spans="1:9" x14ac:dyDescent="0.25">
      <c r="A29" s="6"/>
      <c r="B29" s="17" t="s">
        <v>33</v>
      </c>
      <c r="C29" s="34">
        <v>988501462</v>
      </c>
      <c r="D29" s="37">
        <v>0</v>
      </c>
      <c r="E29" s="36">
        <v>14260012</v>
      </c>
      <c r="F29" s="37">
        <v>0</v>
      </c>
      <c r="G29" s="38">
        <f t="shared" si="0"/>
        <v>974241450</v>
      </c>
      <c r="H29" s="35">
        <v>43606304</v>
      </c>
      <c r="I29" s="36">
        <v>0</v>
      </c>
    </row>
    <row r="30" spans="1:9" x14ac:dyDescent="0.25">
      <c r="A30" s="6"/>
      <c r="B30" s="17" t="s">
        <v>34</v>
      </c>
      <c r="C30" s="34">
        <v>2296125443</v>
      </c>
      <c r="D30" s="37">
        <v>0</v>
      </c>
      <c r="E30" s="36">
        <v>51131145</v>
      </c>
      <c r="F30" s="37">
        <v>0</v>
      </c>
      <c r="G30" s="38">
        <v>2244994298</v>
      </c>
      <c r="H30" s="35">
        <v>98456321</v>
      </c>
      <c r="I30" s="36">
        <v>411473</v>
      </c>
    </row>
    <row r="31" spans="1:9" x14ac:dyDescent="0.25">
      <c r="A31" s="6"/>
      <c r="B31" s="15" t="s">
        <v>11</v>
      </c>
      <c r="C31" s="30">
        <f>+C32+C33</f>
        <v>2535244531</v>
      </c>
      <c r="D31" s="30">
        <f>+D32+D33</f>
        <v>0</v>
      </c>
      <c r="E31" s="31">
        <f>+E32+E33</f>
        <v>72743843</v>
      </c>
      <c r="F31" s="32">
        <v>0</v>
      </c>
      <c r="G31" s="27">
        <f t="shared" si="0"/>
        <v>2462500688</v>
      </c>
      <c r="H31" s="33">
        <f>+H32+H33</f>
        <v>113926873</v>
      </c>
      <c r="I31" s="31">
        <f>+I32+I33</f>
        <v>7895049</v>
      </c>
    </row>
    <row r="32" spans="1:9" x14ac:dyDescent="0.25">
      <c r="A32" s="6"/>
      <c r="B32" s="17" t="s">
        <v>35</v>
      </c>
      <c r="C32" s="34">
        <v>1456745400</v>
      </c>
      <c r="D32" s="37">
        <v>0</v>
      </c>
      <c r="E32" s="36">
        <v>53931900</v>
      </c>
      <c r="F32" s="37">
        <v>0</v>
      </c>
      <c r="G32" s="38">
        <f t="shared" si="0"/>
        <v>1402813500</v>
      </c>
      <c r="H32" s="35">
        <v>65744061</v>
      </c>
      <c r="I32" s="36">
        <v>5838636</v>
      </c>
    </row>
    <row r="33" spans="1:9" x14ac:dyDescent="0.25">
      <c r="A33" s="6"/>
      <c r="B33" s="17" t="s">
        <v>35</v>
      </c>
      <c r="C33" s="34">
        <v>1078499131</v>
      </c>
      <c r="D33" s="37">
        <v>0</v>
      </c>
      <c r="E33" s="36">
        <v>18811943</v>
      </c>
      <c r="F33" s="37">
        <v>0</v>
      </c>
      <c r="G33" s="38">
        <f t="shared" si="0"/>
        <v>1059687188</v>
      </c>
      <c r="H33" s="35">
        <v>48182812</v>
      </c>
      <c r="I33" s="36">
        <v>2056413</v>
      </c>
    </row>
    <row r="34" spans="1:9" x14ac:dyDescent="0.25">
      <c r="A34" s="6"/>
      <c r="B34" s="15" t="s">
        <v>12</v>
      </c>
      <c r="C34" s="43">
        <v>0</v>
      </c>
      <c r="D34" s="37">
        <v>0</v>
      </c>
      <c r="E34" s="39">
        <v>0</v>
      </c>
      <c r="F34" s="37">
        <v>0</v>
      </c>
      <c r="G34" s="38">
        <f t="shared" si="0"/>
        <v>0</v>
      </c>
      <c r="H34" s="37"/>
      <c r="I34" s="39"/>
    </row>
    <row r="35" spans="1:9" s="23" customFormat="1" x14ac:dyDescent="0.25">
      <c r="A35" s="21"/>
      <c r="B35" s="22" t="s">
        <v>13</v>
      </c>
      <c r="C35" s="30">
        <v>0</v>
      </c>
      <c r="D35" s="33"/>
      <c r="E35" s="31"/>
      <c r="F35" s="32"/>
      <c r="G35" s="27">
        <v>0</v>
      </c>
      <c r="H35" s="33"/>
      <c r="I35" s="31"/>
    </row>
    <row r="36" spans="1:9" x14ac:dyDescent="0.25">
      <c r="A36" s="6"/>
      <c r="B36" s="14" t="s">
        <v>14</v>
      </c>
      <c r="C36" s="30">
        <f>+C16+C35</f>
        <v>8960126841</v>
      </c>
      <c r="D36" s="33">
        <f>+D16</f>
        <v>1622905018</v>
      </c>
      <c r="E36" s="31">
        <f>+E16</f>
        <v>1306499749</v>
      </c>
      <c r="F36" s="32">
        <v>0</v>
      </c>
      <c r="G36" s="27">
        <f>+G16</f>
        <v>9276532109</v>
      </c>
      <c r="H36" s="26">
        <f>+H16+H35</f>
        <v>368782838</v>
      </c>
      <c r="I36" s="27">
        <f>+I16+I35</f>
        <v>19556507</v>
      </c>
    </row>
    <row r="37" spans="1:9" x14ac:dyDescent="0.25">
      <c r="A37" s="6"/>
      <c r="B37" s="14" t="s">
        <v>15</v>
      </c>
      <c r="C37" s="34">
        <v>0</v>
      </c>
      <c r="D37" s="35">
        <v>0</v>
      </c>
      <c r="E37" s="39">
        <v>0</v>
      </c>
      <c r="F37" s="37">
        <v>0</v>
      </c>
      <c r="G37" s="38">
        <f t="shared" si="0"/>
        <v>0</v>
      </c>
      <c r="H37" s="35">
        <v>0</v>
      </c>
      <c r="I37" s="36">
        <v>0</v>
      </c>
    </row>
    <row r="38" spans="1:9" ht="27.75" customHeight="1" x14ac:dyDescent="0.25">
      <c r="A38" s="6"/>
      <c r="B38" s="18" t="s">
        <v>16</v>
      </c>
      <c r="C38" s="25">
        <f>+C40</f>
        <v>166373225</v>
      </c>
      <c r="D38" s="28">
        <v>0</v>
      </c>
      <c r="E38" s="25">
        <f>+E39</f>
        <v>0</v>
      </c>
      <c r="F38" s="88">
        <f>+F40</f>
        <v>-908228</v>
      </c>
      <c r="G38" s="27">
        <f t="shared" si="0"/>
        <v>165464997</v>
      </c>
      <c r="H38" s="28">
        <v>0</v>
      </c>
      <c r="I38" s="44">
        <v>0</v>
      </c>
    </row>
    <row r="39" spans="1:9" x14ac:dyDescent="0.25">
      <c r="A39" s="6"/>
      <c r="B39" s="15"/>
      <c r="C39" s="45"/>
      <c r="D39" s="41">
        <v>0</v>
      </c>
      <c r="E39" s="42">
        <v>0</v>
      </c>
      <c r="F39" s="41">
        <v>0</v>
      </c>
      <c r="G39" s="38">
        <f t="shared" si="0"/>
        <v>0</v>
      </c>
      <c r="H39" s="41">
        <v>0</v>
      </c>
      <c r="I39" s="42">
        <v>0</v>
      </c>
    </row>
    <row r="40" spans="1:9" ht="15.75" thickBot="1" x14ac:dyDescent="0.3">
      <c r="A40" s="6"/>
      <c r="B40" s="19" t="s">
        <v>46</v>
      </c>
      <c r="C40" s="46">
        <v>166373225</v>
      </c>
      <c r="D40" s="47">
        <v>0</v>
      </c>
      <c r="E40" s="48">
        <v>0</v>
      </c>
      <c r="F40" s="87">
        <v>-908228</v>
      </c>
      <c r="G40" s="49">
        <f t="shared" si="0"/>
        <v>165464997</v>
      </c>
      <c r="H40" s="47">
        <v>0</v>
      </c>
      <c r="I40" s="48">
        <v>0</v>
      </c>
    </row>
    <row r="42" spans="1:9" x14ac:dyDescent="0.25">
      <c r="B42" s="16" t="s">
        <v>17</v>
      </c>
    </row>
    <row r="43" spans="1:9" x14ac:dyDescent="0.25">
      <c r="B43" s="16" t="s">
        <v>18</v>
      </c>
    </row>
    <row r="46" spans="1:9" ht="15.75" thickBot="1" x14ac:dyDescent="0.3"/>
    <row r="47" spans="1:9" x14ac:dyDescent="0.25">
      <c r="B47" s="85" t="s">
        <v>25</v>
      </c>
      <c r="C47" s="85" t="s">
        <v>26</v>
      </c>
      <c r="D47" s="85" t="s">
        <v>27</v>
      </c>
      <c r="E47" s="85" t="s">
        <v>28</v>
      </c>
      <c r="F47" s="85" t="s">
        <v>29</v>
      </c>
      <c r="G47" s="73" t="s">
        <v>30</v>
      </c>
    </row>
    <row r="48" spans="1:9" ht="26.25" customHeight="1" thickBot="1" x14ac:dyDescent="0.3">
      <c r="B48" s="86"/>
      <c r="C48" s="86"/>
      <c r="D48" s="86"/>
      <c r="E48" s="86"/>
      <c r="F48" s="86"/>
      <c r="G48" s="74"/>
    </row>
    <row r="49" spans="2:7" ht="15" customHeight="1" x14ac:dyDescent="0.25">
      <c r="B49" s="77" t="s">
        <v>38</v>
      </c>
      <c r="C49" s="79"/>
      <c r="D49" s="81"/>
      <c r="E49" s="83"/>
      <c r="F49" s="79"/>
      <c r="G49" s="75"/>
    </row>
    <row r="50" spans="2:7" x14ac:dyDescent="0.25">
      <c r="B50" s="78"/>
      <c r="C50" s="80"/>
      <c r="D50" s="82"/>
      <c r="E50" s="84"/>
      <c r="F50" s="80"/>
      <c r="G50" s="76"/>
    </row>
    <row r="51" spans="2:7" x14ac:dyDescent="0.25">
      <c r="B51" s="78"/>
      <c r="C51" s="80"/>
      <c r="D51" s="82"/>
      <c r="E51" s="84"/>
      <c r="F51" s="80"/>
      <c r="G51" s="76"/>
    </row>
    <row r="52" spans="2:7" x14ac:dyDescent="0.25">
      <c r="B52" s="24" t="s">
        <v>39</v>
      </c>
      <c r="C52" s="50">
        <v>300000000</v>
      </c>
      <c r="D52" s="51">
        <v>12</v>
      </c>
      <c r="E52" s="51" t="s">
        <v>40</v>
      </c>
      <c r="F52" s="50">
        <v>0</v>
      </c>
      <c r="G52" s="52">
        <v>7.95</v>
      </c>
    </row>
    <row r="53" spans="2:7" x14ac:dyDescent="0.25">
      <c r="B53" s="24" t="s">
        <v>41</v>
      </c>
      <c r="C53" s="50">
        <v>500000000</v>
      </c>
      <c r="D53" s="51">
        <v>12</v>
      </c>
      <c r="E53" s="51" t="s">
        <v>42</v>
      </c>
      <c r="F53" s="50">
        <v>1334000</v>
      </c>
      <c r="G53" s="52">
        <v>8.09</v>
      </c>
    </row>
    <row r="54" spans="2:7" x14ac:dyDescent="0.25">
      <c r="B54" s="24" t="s">
        <v>43</v>
      </c>
      <c r="C54" s="50">
        <v>1100000000</v>
      </c>
      <c r="D54" s="51">
        <v>12</v>
      </c>
      <c r="E54" s="51" t="s">
        <v>44</v>
      </c>
      <c r="F54" s="50">
        <v>3062400</v>
      </c>
      <c r="G54" s="52">
        <v>9.01</v>
      </c>
    </row>
    <row r="55" spans="2:7" ht="15.75" thickBot="1" x14ac:dyDescent="0.3">
      <c r="B55" s="89" t="s">
        <v>48</v>
      </c>
      <c r="C55" s="53">
        <v>1500000000</v>
      </c>
      <c r="D55" s="54">
        <v>12</v>
      </c>
      <c r="E55" s="54" t="s">
        <v>49</v>
      </c>
      <c r="F55" s="53">
        <v>7772000</v>
      </c>
      <c r="G55" s="55">
        <v>10.28</v>
      </c>
    </row>
  </sheetData>
  <mergeCells count="25">
    <mergeCell ref="G47:G48"/>
    <mergeCell ref="G49:G51"/>
    <mergeCell ref="B49:B51"/>
    <mergeCell ref="C49:C51"/>
    <mergeCell ref="D49:D51"/>
    <mergeCell ref="E49:E51"/>
    <mergeCell ref="F49:F51"/>
    <mergeCell ref="B47:B48"/>
    <mergeCell ref="C47:C48"/>
    <mergeCell ref="D47:D48"/>
    <mergeCell ref="E47:E48"/>
    <mergeCell ref="F47:F48"/>
    <mergeCell ref="H13:H14"/>
    <mergeCell ref="I13:I14"/>
    <mergeCell ref="C13:C14"/>
    <mergeCell ref="D7:F7"/>
    <mergeCell ref="D13:D14"/>
    <mergeCell ref="E13:E14"/>
    <mergeCell ref="B8:I8"/>
    <mergeCell ref="B9:I9"/>
    <mergeCell ref="B10:I10"/>
    <mergeCell ref="B11:I11"/>
    <mergeCell ref="B13:B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2018-02-01T20:43:58Z</cp:lastPrinted>
  <dcterms:created xsi:type="dcterms:W3CDTF">2017-02-13T21:07:28Z</dcterms:created>
  <dcterms:modified xsi:type="dcterms:W3CDTF">2018-08-06T20:11:51Z</dcterms:modified>
</cp:coreProperties>
</file>