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Formato Analitico Deuda Pub" sheetId="1" r:id="rId1"/>
    <sheet name="FORMATO DISPLINA C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LI2" localSheetId="0">#REF!</definedName>
    <definedName name="___ALI2" localSheetId="1">#REF!</definedName>
    <definedName name="___ALI2">#REF!</definedName>
    <definedName name="___ALI3" localSheetId="0">#REF!</definedName>
    <definedName name="___ALI3" localSheetId="1">#REF!</definedName>
    <definedName name="___ALI3">#REF!</definedName>
    <definedName name="___ALI4" localSheetId="0">#REF!</definedName>
    <definedName name="___ALI4" localSheetId="1">#REF!</definedName>
    <definedName name="___ALI4">#REF!</definedName>
    <definedName name="___ALI5" localSheetId="0">#REF!</definedName>
    <definedName name="___ALI5" localSheetId="1">#REF!</definedName>
    <definedName name="___ALI5">#REF!</definedName>
    <definedName name="___ALI6" localSheetId="0">#REF!</definedName>
    <definedName name="___ALI6" localSheetId="1">#REF!</definedName>
    <definedName name="___ALI6">#REF!</definedName>
    <definedName name="__ALI2" localSheetId="0">#REF!</definedName>
    <definedName name="__ALI2" localSheetId="1">#REF!</definedName>
    <definedName name="__ALI2">#REF!</definedName>
    <definedName name="__ALI3" localSheetId="0">#REF!</definedName>
    <definedName name="__ALI3" localSheetId="1">#REF!</definedName>
    <definedName name="__ALI3">#REF!</definedName>
    <definedName name="__ALI4" localSheetId="0">#REF!</definedName>
    <definedName name="__ALI4" localSheetId="1">#REF!</definedName>
    <definedName name="__ALI4">#REF!</definedName>
    <definedName name="__ALI5" localSheetId="0">#REF!</definedName>
    <definedName name="__ALI5" localSheetId="1">#REF!</definedName>
    <definedName name="__ALI5">#REF!</definedName>
    <definedName name="__ALI6" localSheetId="0">#REF!</definedName>
    <definedName name="__ALI6" localSheetId="1">#REF!</definedName>
    <definedName name="__ALI6">#REF!</definedName>
    <definedName name="_ALI2" localSheetId="0">#REF!</definedName>
    <definedName name="_ALI2" localSheetId="1">#REF!</definedName>
    <definedName name="_ALI2">#REF!</definedName>
    <definedName name="_ALI3" localSheetId="0">#REF!</definedName>
    <definedName name="_ALI3" localSheetId="1">#REF!</definedName>
    <definedName name="_ALI3">#REF!</definedName>
    <definedName name="_ALI4" localSheetId="0">#REF!</definedName>
    <definedName name="_ALI4" localSheetId="1">#REF!</definedName>
    <definedName name="_ALI4">#REF!</definedName>
    <definedName name="_ALI5" localSheetId="0">#REF!</definedName>
    <definedName name="_ALI5" localSheetId="1">#REF!</definedName>
    <definedName name="_ALI5">#REF!</definedName>
    <definedName name="_ALI6" localSheetId="0">#REF!</definedName>
    <definedName name="_ALI6" localSheetId="1">#REF!</definedName>
    <definedName name="_ALI6">#REF!</definedName>
    <definedName name="Acreed">[1]CATALOGOS!$M$1:$M$87</definedName>
    <definedName name="ALI" localSheetId="0">#REF!</definedName>
    <definedName name="ALI" localSheetId="1">#REF!</definedName>
    <definedName name="ALI">#REF!</definedName>
    <definedName name="Alta">[2]CATALOGOS!$J$1:$J$6</definedName>
    <definedName name="_xlnm.Print_Area" localSheetId="0">'Formato Analitico Deuda Pub'!$A$3:$H$48</definedName>
    <definedName name="Base_datos_IM" localSheetId="0">[3]INDIRECTA!#REF!</definedName>
    <definedName name="Base_datos_IM" localSheetId="1">[3]INDIRECTA!#REF!</definedName>
    <definedName name="Base_datos_IM">[3]INDIRECTA!#REF!</definedName>
    <definedName name="_xlnm.Database" localSheetId="0">[3]INDIRECTA!#REF!</definedName>
    <definedName name="_xlnm.Database" localSheetId="1">[3]INDIRECTA!#REF!</definedName>
    <definedName name="_xlnm.Database">[3]INDIRECTA!#REF!</definedName>
    <definedName name="bonos" localSheetId="0">#REF!</definedName>
    <definedName name="bonos" localSheetId="1">#REF!</definedName>
    <definedName name="bonos">#REF!</definedName>
    <definedName name="CCC" localSheetId="0">#REF!</definedName>
    <definedName name="CCC" localSheetId="1">#REF!</definedName>
    <definedName name="CCC">#REF!</definedName>
    <definedName name="concentrado" localSheetId="0">#REF!</definedName>
    <definedName name="concentrado" localSheetId="1">#REF!</definedName>
    <definedName name="concentrado">#REF!</definedName>
    <definedName name="D">[4]CATALOGOS!$M$1:$M$87</definedName>
    <definedName name="DEUDA_PUBLICA_DE_ENTIDADES_FEDERATIVAS_Y_MUNICIPIOS_POR_TIPO_DE_DEUDOR" localSheetId="0">#REF!</definedName>
    <definedName name="DEUDA_PUBLICA_DE_ENTIDADES_FEDERATIVAS_Y_MUNICIPIOS_POR_TIPO_DE_DEUDOR" localSheetId="1">#REF!</definedName>
    <definedName name="DEUDA_PUBLICA_DE_ENTIDADES_FEDERATIVAS_Y_MUNICIPIOS_POR_TIPO_DE_DEUDOR">#REF!</definedName>
    <definedName name="ENERO" localSheetId="0">#REF!</definedName>
    <definedName name="ENERO" localSheetId="1">#REF!</definedName>
    <definedName name="ENERO">#REF!</definedName>
    <definedName name="FtePago">[1]CATALOGOS!$T$1:$T$3</definedName>
    <definedName name="garantia" localSheetId="0">#REF!</definedName>
    <definedName name="garantia" localSheetId="1">#REF!</definedName>
    <definedName name="garantia">#REF!</definedName>
    <definedName name="Garantias">[1]CATALOGOS!$W$1:$W$10</definedName>
    <definedName name="garuantias">[5]CATALOGOS!$W$1:$W$10</definedName>
    <definedName name="GobEdo" localSheetId="0">#REF!</definedName>
    <definedName name="GobEdo" localSheetId="1">#REF!</definedName>
    <definedName name="GobEdo">#REF!</definedName>
    <definedName name="H">[6]CATALOGOS!$I$1:$I$2</definedName>
    <definedName name="HSep_2010" localSheetId="0">#REF!</definedName>
    <definedName name="HSep_2010" localSheetId="1">#REF!</definedName>
    <definedName name="HSep_2010">#REF!</definedName>
    <definedName name="L" localSheetId="0">#REF!</definedName>
    <definedName name="L" localSheetId="1">#REF!</definedName>
    <definedName name="L">#REF!</definedName>
    <definedName name="mensual" localSheetId="0">#REF!</definedName>
    <definedName name="mensual" localSheetId="1">#REF!</definedName>
    <definedName name="mensual">#REF!</definedName>
    <definedName name="MIRES" localSheetId="0">[3]INDIRECTA!#REF!</definedName>
    <definedName name="MIRES" localSheetId="1">[3]INDIRECTA!#REF!</definedName>
    <definedName name="MIRES">[3]INDIRECTA!#REF!</definedName>
    <definedName name="oax" localSheetId="0">#REF!</definedName>
    <definedName name="oax" localSheetId="1">#REF!</definedName>
    <definedName name="oax">#REF!</definedName>
    <definedName name="qq" localSheetId="0">#REF!</definedName>
    <definedName name="qq" localSheetId="1">#REF!</definedName>
    <definedName name="qq">#REF!</definedName>
    <definedName name="RESP" localSheetId="0">#REF!</definedName>
    <definedName name="RESP" localSheetId="1">#REF!</definedName>
    <definedName name="RESP">#REF!</definedName>
    <definedName name="RESP1">[1]CATALOGOS!$I$1:$I$2</definedName>
    <definedName name="rrr" localSheetId="0">[3]INDIRECTA!#REF!</definedName>
    <definedName name="rrr" localSheetId="1">[3]INDIRECTA!#REF!</definedName>
    <definedName name="rrr">[3]INDIRECTA!#REF!</definedName>
    <definedName name="SOBRETAA">[1]CATALOGOS!$E$1:$E$3</definedName>
    <definedName name="sobretasa" localSheetId="0">#REF!</definedName>
    <definedName name="sobretasa" localSheetId="1">#REF!</definedName>
    <definedName name="sobretasa">#REF!</definedName>
    <definedName name="sobretasas">[1]CATALOGOS!$E$1:$E$3</definedName>
    <definedName name="sss" localSheetId="0">[3]INDIRECTA!#REF!</definedName>
    <definedName name="sss" localSheetId="1">[3]INDIRECTA!#REF!</definedName>
    <definedName name="sss">[3]INDIRECTA!#REF!</definedName>
    <definedName name="tasas" localSheetId="0">#REF!</definedName>
    <definedName name="tasas" localSheetId="1">#REF!</definedName>
    <definedName name="tasas">#REF!</definedName>
    <definedName name="ttf">[7]CATALOGOS!$E$1:$E$3</definedName>
    <definedName name="VER" localSheetId="0">#REF!</definedName>
    <definedName name="VER" localSheetId="1">#REF!</definedName>
    <definedName name="VER">#REF!</definedName>
    <definedName name="W">[8]CATALOGOS!$E$1:$E$3</definedName>
    <definedName name="X">[8]CATALOGOS!$G$1:$G$6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E46" i="1"/>
  <c r="D46" i="1"/>
  <c r="C46" i="1"/>
  <c r="B46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H23" i="1"/>
  <c r="G23" i="1"/>
  <c r="E23" i="1"/>
  <c r="E22" i="1" s="1"/>
  <c r="D23" i="1"/>
  <c r="D22" i="1" s="1"/>
  <c r="C23" i="1"/>
  <c r="C22" i="1" s="1"/>
  <c r="B23" i="1"/>
  <c r="B22" i="1" s="1"/>
  <c r="G22" i="1"/>
  <c r="F18" i="1"/>
  <c r="F17" i="1"/>
  <c r="F16" i="1"/>
  <c r="F15" i="1"/>
  <c r="F14" i="1"/>
  <c r="F13" i="1"/>
  <c r="H12" i="1"/>
  <c r="H11" i="1" s="1"/>
  <c r="G12" i="1"/>
  <c r="G11" i="1" s="1"/>
  <c r="E12" i="1"/>
  <c r="E11" i="1" s="1"/>
  <c r="D12" i="1"/>
  <c r="D11" i="1" s="1"/>
  <c r="C12" i="1"/>
  <c r="C11" i="1" s="1"/>
  <c r="B12" i="1"/>
  <c r="B11" i="1" s="1"/>
  <c r="G10" i="1" l="1"/>
  <c r="G42" i="1" s="1"/>
  <c r="C10" i="1"/>
  <c r="C42" i="1" s="1"/>
  <c r="F23" i="1"/>
  <c r="F22" i="1" s="1"/>
  <c r="D10" i="1"/>
  <c r="D42" i="1" s="1"/>
  <c r="F12" i="1"/>
  <c r="F11" i="1" s="1"/>
  <c r="F10" i="1" s="1"/>
  <c r="F42" i="1" s="1"/>
  <c r="E10" i="1"/>
  <c r="E42" i="1" s="1"/>
  <c r="B10" i="1"/>
  <c r="B42" i="1" s="1"/>
  <c r="H22" i="1"/>
  <c r="H10" i="1" s="1"/>
  <c r="H42" i="1" s="1"/>
</calcChain>
</file>

<file path=xl/sharedStrings.xml><?xml version="1.0" encoding="utf-8"?>
<sst xmlns="http://schemas.openxmlformats.org/spreadsheetml/2006/main" count="58" uniqueCount="54">
  <si>
    <t xml:space="preserve">GOBIERNO ESTATAL CONSOLIDADO </t>
  </si>
  <si>
    <t>Informe Analítico de la Deuda Pública y Otros Pasivos</t>
  </si>
  <si>
    <t>Del 01 de enero al  31 de diciembre de 2020</t>
  </si>
  <si>
    <t>(PESOS)</t>
  </si>
  <si>
    <t>Denominación de la Deuda Pública y Otros Pasivos</t>
  </si>
  <si>
    <t>Saldo al 31 de diciembre de 2019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</si>
  <si>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</si>
  <si>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</si>
  <si>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</si>
  <si>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</si>
  <si>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</si>
  <si>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</si>
  <si>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</si>
  <si>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</si>
  <si>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</si>
  <si>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        Scotiabank Inverlat</t>
  </si>
  <si>
    <t xml:space="preserve">          Hsbc</t>
  </si>
  <si>
    <t xml:space="preserve">          Banorte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</si>
  <si>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</si>
  <si>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</si>
  <si>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</si>
  <si>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</si>
  <si>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 Banobras</t>
  </si>
  <si>
    <t xml:space="preserve">          Banobras Más Oaxaca</t>
  </si>
  <si>
    <t xml:space="preserve">         Banobras 5,000</t>
  </si>
  <si>
    <t xml:space="preserve">         Banobras 2,155</t>
  </si>
  <si>
    <t xml:space="preserve">         Banobras 4,000</t>
  </si>
  <si>
    <t xml:space="preserve">        Santander  700</t>
  </si>
  <si>
    <t xml:space="preserve">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</si>
  <si>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</si>
  <si>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</si>
  <si>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</si>
  <si>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</si>
  <si>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 Banobras 363</t>
  </si>
  <si>
    <t xml:space="preserve"> 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</si>
  <si>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</si>
  <si>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</si>
  <si>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</si>
  <si>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</si>
  <si>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</si>
  <si>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5.Valor de Instrumentos Bono Cupón Cero  (Informativo)</t>
  </si>
  <si>
    <t>FORMATO DISCIPLINA FINANCIERA  2   (ENERO-DICIEMBRE 2020)</t>
  </si>
  <si>
    <t>Obligaciones a corto plazo</t>
  </si>
  <si>
    <t>Monto Contratado</t>
  </si>
  <si>
    <t xml:space="preserve">Plazo pactado </t>
  </si>
  <si>
    <t>Tas de Interés</t>
  </si>
  <si>
    <t>Comisiones y Costos  Relacionados</t>
  </si>
  <si>
    <t>Tasa Efectiva (%)</t>
  </si>
  <si>
    <t>6.Obligaciones a Corto Plazo</t>
  </si>
  <si>
    <t>A. Crédito  Banorte</t>
  </si>
  <si>
    <t>TIIE 28 + 0.50</t>
  </si>
  <si>
    <t>NA</t>
  </si>
  <si>
    <t>B. Crédito  Banorte</t>
  </si>
  <si>
    <t>TIIE 28 + 0.99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</si>
</sst>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0" borderId="0"/>
  </cellStyleXfs>
  <cellXfs count="52">
    <xf numFmtId="0" fontId="0" fillId="0" borderId="0" xfId="0"/>
    <xf numFmtId="43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1" applyNumberFormat="1" applyFont="1" applyBorder="1"/>
    <xf numFmtId="3" fontId="4" fillId="0" borderId="3" xfId="1" applyNumberFormat="1" applyFont="1" applyBorder="1"/>
    <xf numFmtId="3" fontId="5" fillId="0" borderId="3" xfId="1" applyNumberFormat="1" applyFont="1" applyBorder="1"/>
    <xf numFmtId="0" fontId="4" fillId="0" borderId="3" xfId="0" applyFont="1" applyBorder="1"/>
    <xf numFmtId="164" fontId="0" fillId="0" borderId="0" xfId="0" applyNumberFormat="1"/>
    <xf numFmtId="0" fontId="5" fillId="0" borderId="3" xfId="0" applyFont="1" applyBorder="1" applyAlignment="1">
      <alignment horizontal="left"/>
    </xf>
    <xf numFmtId="3" fontId="6" fillId="0" borderId="3" xfId="1" applyNumberFormat="1" applyFont="1" applyBorder="1"/>
    <xf numFmtId="43" fontId="2" fillId="0" borderId="0" xfId="0" applyNumberFormat="1" applyFont="1"/>
    <xf numFmtId="0" fontId="5" fillId="0" borderId="3" xfId="0" applyFont="1" applyBorder="1"/>
    <xf numFmtId="43" fontId="7" fillId="0" borderId="4" xfId="0" applyNumberFormat="1" applyFont="1" applyBorder="1"/>
    <xf numFmtId="3" fontId="5" fillId="3" borderId="3" xfId="1" applyNumberFormat="1" applyFont="1" applyFill="1" applyBorder="1"/>
    <xf numFmtId="43" fontId="8" fillId="0" borderId="0" xfId="1" applyFont="1"/>
    <xf numFmtId="43" fontId="7" fillId="0" borderId="0" xfId="0" applyNumberFormat="1" applyFont="1"/>
    <xf numFmtId="43" fontId="8" fillId="0" borderId="0" xfId="0" applyNumberFormat="1" applyFont="1"/>
    <xf numFmtId="0" fontId="5" fillId="0" borderId="3" xfId="0" applyFont="1" applyFill="1" applyBorder="1"/>
    <xf numFmtId="3" fontId="5" fillId="0" borderId="3" xfId="1" applyNumberFormat="1" applyFont="1" applyFill="1" applyBorder="1"/>
    <xf numFmtId="0" fontId="4" fillId="0" borderId="3" xfId="0" applyFont="1" applyBorder="1" applyAlignment="1">
      <alignment wrapText="1"/>
    </xf>
    <xf numFmtId="3" fontId="4" fillId="2" borderId="3" xfId="1" applyNumberFormat="1" applyFont="1" applyFill="1" applyBorder="1"/>
    <xf numFmtId="43" fontId="5" fillId="0" borderId="3" xfId="1" applyNumberFormat="1" applyFont="1" applyFill="1" applyBorder="1"/>
    <xf numFmtId="43" fontId="5" fillId="0" borderId="3" xfId="1" applyNumberFormat="1" applyFont="1" applyBorder="1"/>
    <xf numFmtId="43" fontId="4" fillId="0" borderId="3" xfId="1" applyNumberFormat="1" applyFont="1" applyBorder="1"/>
    <xf numFmtId="0" fontId="5" fillId="0" borderId="5" xfId="0" applyFont="1" applyBorder="1"/>
    <xf numFmtId="43" fontId="5" fillId="0" borderId="5" xfId="0" applyNumberFormat="1" applyFont="1" applyBorder="1"/>
    <xf numFmtId="43" fontId="5" fillId="0" borderId="5" xfId="1" applyNumberFormat="1" applyFont="1" applyBorder="1"/>
    <xf numFmtId="43" fontId="5" fillId="0" borderId="0" xfId="1" applyFont="1"/>
    <xf numFmtId="43" fontId="5" fillId="0" borderId="0" xfId="0" applyNumberFormat="1" applyFont="1"/>
    <xf numFmtId="0" fontId="10" fillId="0" borderId="0" xfId="2" applyFont="1" applyFill="1" applyBorder="1" applyAlignment="1">
      <alignment horizontal="center" vertical="center" wrapText="1"/>
    </xf>
    <xf numFmtId="49" fontId="11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vertical="center" wrapText="1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3" xfId="3" applyFont="1" applyFill="1" applyBorder="1" applyAlignment="1">
      <alignment vertical="center" wrapText="1"/>
    </xf>
    <xf numFmtId="3" fontId="12" fillId="0" borderId="3" xfId="3" applyNumberFormat="1" applyFont="1" applyFill="1" applyBorder="1" applyAlignment="1">
      <alignment horizontal="right" vertical="center"/>
    </xf>
    <xf numFmtId="3" fontId="12" fillId="0" borderId="3" xfId="3" applyNumberFormat="1" applyFont="1" applyFill="1" applyBorder="1" applyAlignment="1">
      <alignment horizontal="center" vertical="center"/>
    </xf>
    <xf numFmtId="4" fontId="14" fillId="0" borderId="3" xfId="3" applyNumberFormat="1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vertical="center" wrapText="1"/>
    </xf>
    <xf numFmtId="3" fontId="12" fillId="0" borderId="5" xfId="3" applyNumberFormat="1" applyFont="1" applyFill="1" applyBorder="1" applyAlignment="1">
      <alignment horizontal="right" vertical="center"/>
    </xf>
    <xf numFmtId="3" fontId="12" fillId="0" borderId="5" xfId="3" applyNumberFormat="1" applyFont="1" applyFill="1" applyBorder="1" applyAlignment="1">
      <alignment horizontal="center" vertical="center"/>
    </xf>
    <xf numFmtId="4" fontId="12" fillId="0" borderId="5" xfId="3" applyNumberFormat="1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vertical="center" wrapText="1"/>
    </xf>
    <xf numFmtId="3" fontId="15" fillId="0" borderId="6" xfId="3" applyNumberFormat="1" applyFont="1" applyFill="1" applyBorder="1" applyAlignment="1">
      <alignment horizontal="right" vertical="center"/>
    </xf>
    <xf numFmtId="3" fontId="0" fillId="0" borderId="0" xfId="0" applyNumberFormat="1"/>
    <xf numFmtId="0" fontId="4" fillId="0" borderId="3" xfId="0" applyFont="1" applyFill="1" applyBorder="1"/>
    <xf numFmtId="3" fontId="16" fillId="0" borderId="3" xfId="1" applyNumberFormat="1" applyFont="1" applyFill="1" applyBorder="1"/>
    <xf numFmtId="3" fontId="6" fillId="0" borderId="3" xfId="1" applyNumberFormat="1" applyFont="1" applyFill="1" applyBorder="1"/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3</xdr:row>
      <xdr:rowOff>104775</xdr:rowOff>
    </xdr:from>
    <xdr:to>
      <xdr:col>7</xdr:col>
      <xdr:colOff>609600</xdr:colOff>
      <xdr:row>7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2634EE1-4766-4D28-BAF8-9C83511A6B5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651" t="40483" r="37832" b="49547"/>
        <a:stretch/>
      </xdr:blipFill>
      <xdr:spPr bwMode="auto">
        <a:xfrm>
          <a:off x="6162675" y="676275"/>
          <a:ext cx="191452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5</xdr:col>
      <xdr:colOff>695207</xdr:colOff>
      <xdr:row>4</xdr:row>
      <xdr:rowOff>151460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123825"/>
          <a:ext cx="4000382" cy="7896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Reportes%20Junio%202012\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\Mis%20documentos\JAVIER\CUADERNILLOS\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1"/>
  <sheetViews>
    <sheetView showGridLines="0" tabSelected="1" zoomScaleNormal="100" workbookViewId="0">
      <selection activeCell="A3" sqref="A3:H48"/>
    </sheetView>
  </sheetViews>
  <sheetFormatPr baseColWidth="10" defaultRowHeight="15" x14ac:dyDescent="0.25"/>
  <cols>
    <col min="1" max="1" width="26" customWidth="1"/>
    <col min="2" max="2" width="14.7109375" customWidth="1"/>
    <col min="3" max="3" width="14.5703125" customWidth="1"/>
    <col min="4" max="4" width="13.85546875" customWidth="1"/>
    <col min="5" max="5" width="13.140625" customWidth="1"/>
    <col min="6" max="6" width="15.5703125" customWidth="1"/>
    <col min="7" max="7" width="14.140625" customWidth="1"/>
    <col min="8" max="8" width="13.140625" customWidth="1"/>
    <col min="9" max="9" width="16.85546875" bestFit="1" customWidth="1"/>
  </cols>
  <sheetData>
    <row r="5" spans="1:9" x14ac:dyDescent="0.25">
      <c r="A5" s="51" t="s">
        <v>0</v>
      </c>
      <c r="B5" s="51"/>
      <c r="C5" s="51"/>
      <c r="D5" s="51"/>
      <c r="E5" s="51"/>
      <c r="F5" s="51"/>
      <c r="G5" s="51"/>
      <c r="H5" s="51"/>
    </row>
    <row r="6" spans="1:9" x14ac:dyDescent="0.25">
      <c r="A6" s="51" t="s">
        <v>1</v>
      </c>
      <c r="B6" s="51"/>
      <c r="C6" s="51"/>
      <c r="D6" s="51"/>
      <c r="E6" s="51"/>
      <c r="F6" s="51"/>
      <c r="G6" s="51"/>
      <c r="H6" s="51"/>
    </row>
    <row r="7" spans="1:9" x14ac:dyDescent="0.25">
      <c r="A7" s="51" t="s">
        <v>2</v>
      </c>
      <c r="B7" s="51"/>
      <c r="C7" s="51"/>
      <c r="D7" s="51"/>
      <c r="E7" s="51"/>
      <c r="F7" s="51"/>
      <c r="G7" s="51"/>
      <c r="H7" s="51"/>
    </row>
    <row r="8" spans="1:9" x14ac:dyDescent="0.25">
      <c r="A8" s="51" t="s">
        <v>3</v>
      </c>
      <c r="B8" s="51"/>
      <c r="C8" s="51"/>
      <c r="D8" s="51"/>
      <c r="E8" s="51"/>
      <c r="F8" s="51"/>
      <c r="G8" s="51"/>
      <c r="H8" s="51"/>
    </row>
    <row r="9" spans="1:9" ht="33.6" customHeight="1" x14ac:dyDescent="0.25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</row>
    <row r="10" spans="1:9" x14ac:dyDescent="0.25">
      <c r="A10" s="3" t="s">
        <v>12</v>
      </c>
      <c r="B10" s="4">
        <f t="shared" ref="B10:H10" si="0">B11+B22</f>
        <v>14458280952.700001</v>
      </c>
      <c r="C10" s="5">
        <f t="shared" si="0"/>
        <v>13930157107.900002</v>
      </c>
      <c r="D10" s="4">
        <f t="shared" si="0"/>
        <v>14308301012.540001</v>
      </c>
      <c r="E10" s="6">
        <f t="shared" si="0"/>
        <v>0</v>
      </c>
      <c r="F10" s="4">
        <f t="shared" si="0"/>
        <v>14080137048.059999</v>
      </c>
      <c r="G10" s="4">
        <f t="shared" si="0"/>
        <v>867398947.76000011</v>
      </c>
      <c r="H10" s="4">
        <f t="shared" si="0"/>
        <v>638838643.6500001</v>
      </c>
      <c r="I10" s="1"/>
    </row>
    <row r="11" spans="1:9" x14ac:dyDescent="0.25">
      <c r="A11" s="7" t="s">
        <v>13</v>
      </c>
      <c r="B11" s="5">
        <f>SUM(B12)</f>
        <v>1691050670.46</v>
      </c>
      <c r="C11" s="5">
        <f>C12</f>
        <v>240000000</v>
      </c>
      <c r="D11" s="5">
        <f>SUM(D12)</f>
        <v>1691050670.46</v>
      </c>
      <c r="E11" s="5">
        <f>E12</f>
        <v>0</v>
      </c>
      <c r="F11" s="5">
        <f>F12</f>
        <v>240000000</v>
      </c>
      <c r="G11" s="5">
        <f>G12</f>
        <v>37135461.199999996</v>
      </c>
      <c r="H11" s="5">
        <f>H12</f>
        <v>0</v>
      </c>
      <c r="I11" s="8"/>
    </row>
    <row r="12" spans="1:9" x14ac:dyDescent="0.25">
      <c r="A12" s="7" t="s">
        <v>14</v>
      </c>
      <c r="B12" s="5">
        <f>SUM(B13:B17)</f>
        <v>1691050670.46</v>
      </c>
      <c r="C12" s="5">
        <f>SUM(C13:C18)</f>
        <v>240000000</v>
      </c>
      <c r="D12" s="5">
        <f>SUM(D13:D18)</f>
        <v>1691050670.46</v>
      </c>
      <c r="E12" s="5">
        <f>SUM(E13:E16)</f>
        <v>0</v>
      </c>
      <c r="F12" s="5">
        <f>SUM(F13:F18)</f>
        <v>240000000</v>
      </c>
      <c r="G12" s="5">
        <f>SUM(G13:G18)</f>
        <v>37135461.199999996</v>
      </c>
      <c r="H12" s="5">
        <f>SUM(H13:H17)</f>
        <v>0</v>
      </c>
      <c r="I12" s="1"/>
    </row>
    <row r="13" spans="1:9" x14ac:dyDescent="0.25">
      <c r="A13" s="9" t="s">
        <v>15</v>
      </c>
      <c r="B13" s="6">
        <v>91050670.459999979</v>
      </c>
      <c r="C13" s="6"/>
      <c r="D13" s="6">
        <v>91050670.459999979</v>
      </c>
      <c r="E13" s="6"/>
      <c r="F13" s="6">
        <f t="shared" ref="F13:F18" si="1">B13+C13-D13</f>
        <v>0</v>
      </c>
      <c r="G13" s="10">
        <v>690780.89</v>
      </c>
      <c r="H13" s="6">
        <v>0</v>
      </c>
      <c r="I13" s="11"/>
    </row>
    <row r="14" spans="1:9" x14ac:dyDescent="0.25">
      <c r="A14" s="9" t="s">
        <v>16</v>
      </c>
      <c r="B14" s="6">
        <v>350000000</v>
      </c>
      <c r="C14" s="6"/>
      <c r="D14" s="6">
        <v>350000000</v>
      </c>
      <c r="E14" s="6"/>
      <c r="F14" s="6">
        <f t="shared" si="1"/>
        <v>0</v>
      </c>
      <c r="G14" s="10">
        <v>4412022.22</v>
      </c>
      <c r="H14" s="6">
        <v>0</v>
      </c>
      <c r="I14" s="11"/>
    </row>
    <row r="15" spans="1:9" x14ac:dyDescent="0.25">
      <c r="A15" s="9" t="s">
        <v>17</v>
      </c>
      <c r="B15" s="6">
        <v>500000000</v>
      </c>
      <c r="C15" s="6"/>
      <c r="D15" s="6">
        <v>500000000</v>
      </c>
      <c r="E15" s="6"/>
      <c r="F15" s="6">
        <f t="shared" si="1"/>
        <v>0</v>
      </c>
      <c r="G15" s="10">
        <v>8556569.1699999999</v>
      </c>
      <c r="H15" s="6">
        <v>0</v>
      </c>
      <c r="I15" s="11"/>
    </row>
    <row r="16" spans="1:9" x14ac:dyDescent="0.25">
      <c r="A16" s="9" t="s">
        <v>17</v>
      </c>
      <c r="B16" s="6">
        <v>450000000</v>
      </c>
      <c r="C16" s="6"/>
      <c r="D16" s="6">
        <v>450000000</v>
      </c>
      <c r="E16" s="6"/>
      <c r="F16" s="6">
        <f t="shared" si="1"/>
        <v>0</v>
      </c>
      <c r="G16" s="10">
        <v>7837237.2599999998</v>
      </c>
      <c r="H16" s="6">
        <v>0</v>
      </c>
      <c r="I16" s="11"/>
    </row>
    <row r="17" spans="1:9" x14ac:dyDescent="0.25">
      <c r="A17" s="9" t="s">
        <v>17</v>
      </c>
      <c r="B17" s="6">
        <v>300000000</v>
      </c>
      <c r="C17" s="6"/>
      <c r="D17" s="6">
        <v>300000000</v>
      </c>
      <c r="E17" s="6"/>
      <c r="F17" s="6">
        <f t="shared" si="1"/>
        <v>0</v>
      </c>
      <c r="G17" s="10">
        <v>14909758.33</v>
      </c>
      <c r="H17" s="6"/>
      <c r="I17" s="11"/>
    </row>
    <row r="18" spans="1:9" x14ac:dyDescent="0.25">
      <c r="A18" s="9" t="s">
        <v>17</v>
      </c>
      <c r="B18" s="6"/>
      <c r="C18" s="6">
        <v>240000000</v>
      </c>
      <c r="D18" s="6">
        <v>0</v>
      </c>
      <c r="E18" s="6"/>
      <c r="F18" s="6">
        <f t="shared" si="1"/>
        <v>240000000</v>
      </c>
      <c r="G18" s="10">
        <v>729093.33</v>
      </c>
      <c r="H18" s="6"/>
      <c r="I18" s="11"/>
    </row>
    <row r="19" spans="1:9" x14ac:dyDescent="0.25">
      <c r="A19" s="7" t="s">
        <v>18</v>
      </c>
      <c r="B19" s="6">
        <v>0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1"/>
    </row>
    <row r="20" spans="1:9" x14ac:dyDescent="0.25">
      <c r="A20" s="7" t="s">
        <v>19</v>
      </c>
      <c r="B20" s="6">
        <v>0</v>
      </c>
      <c r="C20" s="6">
        <v>0</v>
      </c>
      <c r="D20" s="6">
        <v>0</v>
      </c>
      <c r="E20" s="6">
        <v>0</v>
      </c>
      <c r="F20" s="6"/>
      <c r="G20" s="6">
        <v>0</v>
      </c>
      <c r="H20" s="6">
        <v>0</v>
      </c>
      <c r="I20" s="1"/>
    </row>
    <row r="21" spans="1:9" x14ac:dyDescent="0.25">
      <c r="A21" s="12"/>
      <c r="B21" s="6"/>
      <c r="C21" s="6"/>
      <c r="D21" s="6"/>
      <c r="E21" s="6"/>
      <c r="F21" s="6"/>
      <c r="G21" s="6"/>
      <c r="H21" s="6"/>
      <c r="I21" s="1"/>
    </row>
    <row r="22" spans="1:9" x14ac:dyDescent="0.25">
      <c r="A22" s="7" t="s">
        <v>20</v>
      </c>
      <c r="B22" s="5">
        <f t="shared" ref="B22:H22" si="2">B23+B37</f>
        <v>12767230282.24</v>
      </c>
      <c r="C22" s="5">
        <f t="shared" si="2"/>
        <v>13690157107.900002</v>
      </c>
      <c r="D22" s="5">
        <f t="shared" si="2"/>
        <v>12617250342.08</v>
      </c>
      <c r="E22" s="6">
        <f t="shared" si="2"/>
        <v>0</v>
      </c>
      <c r="F22" s="5">
        <f t="shared" si="2"/>
        <v>13840137048.059999</v>
      </c>
      <c r="G22" s="5">
        <f t="shared" si="2"/>
        <v>830263486.56000006</v>
      </c>
      <c r="H22" s="5">
        <f t="shared" si="2"/>
        <v>638838643.6500001</v>
      </c>
      <c r="I22" s="1"/>
    </row>
    <row r="23" spans="1:9" x14ac:dyDescent="0.25">
      <c r="A23" s="7" t="s">
        <v>21</v>
      </c>
      <c r="B23" s="5">
        <f t="shared" ref="B23:E23" si="3">SUM(B24:B36)</f>
        <v>12767230282.24</v>
      </c>
      <c r="C23" s="5">
        <f t="shared" si="3"/>
        <v>13690157107.900002</v>
      </c>
      <c r="D23" s="5">
        <f t="shared" si="3"/>
        <v>12617250342.08</v>
      </c>
      <c r="E23" s="5">
        <f t="shared" si="3"/>
        <v>0</v>
      </c>
      <c r="F23" s="5">
        <f>SUM(F24:F36)</f>
        <v>13840137048.059999</v>
      </c>
      <c r="G23" s="5">
        <f>SUM(G24:G36)</f>
        <v>830263486.56000006</v>
      </c>
      <c r="H23" s="5">
        <f>SUM(H24:H36)</f>
        <v>638838643.6500001</v>
      </c>
      <c r="I23" s="13"/>
    </row>
    <row r="24" spans="1:9" x14ac:dyDescent="0.25">
      <c r="A24" s="12" t="s">
        <v>22</v>
      </c>
      <c r="B24" s="6">
        <v>1046067655.91</v>
      </c>
      <c r="C24" s="6"/>
      <c r="D24" s="6">
        <v>1046067655.91</v>
      </c>
      <c r="E24" s="6"/>
      <c r="F24" s="6">
        <f t="shared" ref="F24:F36" si="4">B24+C24-D24+E24</f>
        <v>0</v>
      </c>
      <c r="G24" s="6">
        <v>25498825.850000001</v>
      </c>
      <c r="H24" s="14">
        <v>517031.12</v>
      </c>
      <c r="I24" s="15"/>
    </row>
    <row r="25" spans="1:9" x14ac:dyDescent="0.25">
      <c r="A25" s="12" t="s">
        <v>23</v>
      </c>
      <c r="B25" s="6">
        <v>245353989.95000002</v>
      </c>
      <c r="C25" s="6">
        <v>27766557.399999999</v>
      </c>
      <c r="D25" s="6">
        <v>23168883.93</v>
      </c>
      <c r="E25" s="6"/>
      <c r="F25" s="6">
        <f t="shared" si="4"/>
        <v>249951663.42000002</v>
      </c>
      <c r="G25" s="6">
        <v>22489401.710000001</v>
      </c>
      <c r="H25" s="6">
        <v>1129171.92</v>
      </c>
      <c r="I25" s="17"/>
    </row>
    <row r="26" spans="1:9" x14ac:dyDescent="0.25">
      <c r="A26" s="12" t="s">
        <v>24</v>
      </c>
      <c r="B26" s="6">
        <v>4812580005.6300001</v>
      </c>
      <c r="C26" s="6"/>
      <c r="D26" s="6">
        <v>4812580005.6300001</v>
      </c>
      <c r="E26" s="6"/>
      <c r="F26" s="6">
        <f t="shared" si="4"/>
        <v>0</v>
      </c>
      <c r="G26" s="6">
        <v>107886715.87</v>
      </c>
      <c r="H26" s="6">
        <v>78928777.439999998</v>
      </c>
      <c r="I26" s="11"/>
    </row>
    <row r="27" spans="1:9" x14ac:dyDescent="0.25">
      <c r="A27" s="12" t="s">
        <v>25</v>
      </c>
      <c r="B27" s="6">
        <v>2094274884.8599999</v>
      </c>
      <c r="C27" s="6"/>
      <c r="D27" s="6">
        <v>2094274884.8599999</v>
      </c>
      <c r="E27" s="6"/>
      <c r="F27" s="6">
        <f t="shared" si="4"/>
        <v>0</v>
      </c>
      <c r="G27" s="6">
        <v>35348912.789999999</v>
      </c>
      <c r="H27" s="6">
        <v>41269273.909999996</v>
      </c>
      <c r="I27" s="11"/>
    </row>
    <row r="28" spans="1:9" x14ac:dyDescent="0.25">
      <c r="A28" s="12" t="s">
        <v>26</v>
      </c>
      <c r="B28" s="6">
        <v>3887264345.8899999</v>
      </c>
      <c r="C28" s="6"/>
      <c r="D28" s="6">
        <v>3887264345.8899999</v>
      </c>
      <c r="E28" s="6"/>
      <c r="F28" s="6">
        <f t="shared" si="4"/>
        <v>0</v>
      </c>
      <c r="G28" s="6">
        <v>64955785.890000001</v>
      </c>
      <c r="H28" s="6">
        <v>78681174.030000001</v>
      </c>
      <c r="I28" s="11"/>
    </row>
    <row r="29" spans="1:9" x14ac:dyDescent="0.25">
      <c r="A29" s="12" t="s">
        <v>27</v>
      </c>
      <c r="B29" s="6">
        <v>681689400</v>
      </c>
      <c r="C29" s="6"/>
      <c r="D29" s="6">
        <v>681689400</v>
      </c>
      <c r="E29" s="6"/>
      <c r="F29" s="6">
        <f t="shared" si="4"/>
        <v>0</v>
      </c>
      <c r="G29" s="6">
        <v>9753557.2699999996</v>
      </c>
      <c r="H29" s="6">
        <v>10762938.529999999</v>
      </c>
      <c r="I29" s="11"/>
    </row>
    <row r="30" spans="1:9" x14ac:dyDescent="0.25">
      <c r="A30" s="12" t="s">
        <v>28</v>
      </c>
      <c r="B30" s="6"/>
      <c r="C30" s="6">
        <v>4660985597.1800003</v>
      </c>
      <c r="D30" s="6">
        <v>30319129.760000002</v>
      </c>
      <c r="E30" s="6"/>
      <c r="F30" s="6">
        <f t="shared" si="4"/>
        <v>4630666467.4200001</v>
      </c>
      <c r="G30" s="6">
        <v>218254147.81</v>
      </c>
      <c r="H30" s="6">
        <v>147347769.18000001</v>
      </c>
      <c r="I30" s="11"/>
    </row>
    <row r="31" spans="1:9" x14ac:dyDescent="0.25">
      <c r="A31" s="12" t="s">
        <v>29</v>
      </c>
      <c r="B31" s="6"/>
      <c r="C31" s="6">
        <v>3001097262.1500001</v>
      </c>
      <c r="D31" s="6">
        <v>18895584.02</v>
      </c>
      <c r="E31" s="6"/>
      <c r="F31" s="6">
        <f t="shared" si="4"/>
        <v>2982201678.1300001</v>
      </c>
      <c r="G31" s="6">
        <v>137480832.38999999</v>
      </c>
      <c r="H31" s="6">
        <v>109291391.06</v>
      </c>
      <c r="I31" s="11"/>
    </row>
    <row r="32" spans="1:9" x14ac:dyDescent="0.25">
      <c r="A32" s="12" t="s">
        <v>30</v>
      </c>
      <c r="B32" s="6"/>
      <c r="C32" s="6">
        <v>4781973414.4300003</v>
      </c>
      <c r="D32" s="6">
        <v>14642249.58</v>
      </c>
      <c r="E32" s="6"/>
      <c r="F32" s="6">
        <f t="shared" si="4"/>
        <v>4767331164.8500004</v>
      </c>
      <c r="G32" s="6">
        <v>198913667.94</v>
      </c>
      <c r="H32" s="6">
        <v>135388950.94</v>
      </c>
      <c r="I32" s="11"/>
    </row>
    <row r="33" spans="1:9" x14ac:dyDescent="0.25">
      <c r="A33" s="12" t="s">
        <v>31</v>
      </c>
      <c r="B33" s="6"/>
      <c r="C33" s="6">
        <v>114145000.04000001</v>
      </c>
      <c r="D33" s="6">
        <v>331207.96999999997</v>
      </c>
      <c r="E33" s="6"/>
      <c r="F33" s="6">
        <f t="shared" si="4"/>
        <v>113813792.07000001</v>
      </c>
      <c r="G33" s="6">
        <v>2057543.79</v>
      </c>
      <c r="H33" s="6">
        <v>2204204.52</v>
      </c>
      <c r="I33" s="11"/>
    </row>
    <row r="34" spans="1:9" x14ac:dyDescent="0.25">
      <c r="A34" s="12" t="s">
        <v>32</v>
      </c>
      <c r="B34" s="6"/>
      <c r="C34" s="6">
        <v>831429606.64999998</v>
      </c>
      <c r="D34" s="6">
        <v>6619213.7800000003</v>
      </c>
      <c r="E34" s="6"/>
      <c r="F34" s="6">
        <f t="shared" si="4"/>
        <v>824810392.87</v>
      </c>
      <c r="G34" s="6">
        <v>6543911.5700000003</v>
      </c>
      <c r="H34" s="6">
        <v>24636308.580000002</v>
      </c>
      <c r="I34" s="11"/>
    </row>
    <row r="35" spans="1:9" x14ac:dyDescent="0.25">
      <c r="A35" s="12" t="s">
        <v>33</v>
      </c>
      <c r="B35" s="6"/>
      <c r="C35" s="6">
        <v>68060982.359999999</v>
      </c>
      <c r="D35" s="6">
        <v>573095.29</v>
      </c>
      <c r="E35" s="6"/>
      <c r="F35" s="6">
        <f t="shared" si="4"/>
        <v>67487887.069999993</v>
      </c>
      <c r="G35" s="6">
        <v>692851.7</v>
      </c>
      <c r="H35" s="6">
        <v>2650561.48</v>
      </c>
      <c r="I35" s="11"/>
    </row>
    <row r="36" spans="1:9" x14ac:dyDescent="0.25">
      <c r="A36" s="12" t="s">
        <v>34</v>
      </c>
      <c r="B36" s="6"/>
      <c r="C36" s="6">
        <v>204698687.69</v>
      </c>
      <c r="D36" s="6">
        <v>824685.46</v>
      </c>
      <c r="E36" s="6"/>
      <c r="F36" s="6">
        <f t="shared" si="4"/>
        <v>203874002.22999999</v>
      </c>
      <c r="G36" s="6">
        <v>387331.98</v>
      </c>
      <c r="H36" s="6">
        <v>6031090.9400000004</v>
      </c>
      <c r="I36" s="11"/>
    </row>
    <row r="37" spans="1:9" x14ac:dyDescent="0.25">
      <c r="A37" s="7" t="s">
        <v>35</v>
      </c>
      <c r="B37" s="5"/>
      <c r="C37" s="5"/>
      <c r="D37" s="5"/>
      <c r="E37" s="6"/>
      <c r="F37" s="5"/>
      <c r="G37" s="5"/>
      <c r="H37" s="5"/>
      <c r="I37" s="16"/>
    </row>
    <row r="38" spans="1:9" x14ac:dyDescent="0.25">
      <c r="A38" s="7" t="s">
        <v>36</v>
      </c>
      <c r="B38" s="6"/>
      <c r="C38" s="6"/>
      <c r="D38" s="6"/>
      <c r="E38" s="6"/>
      <c r="F38" s="6"/>
      <c r="G38" s="6"/>
      <c r="H38" s="6"/>
      <c r="I38" s="11"/>
    </row>
    <row r="39" spans="1:9" x14ac:dyDescent="0.25">
      <c r="A39" s="12"/>
      <c r="B39" s="6"/>
      <c r="C39" s="6"/>
      <c r="D39" s="6"/>
      <c r="E39" s="6"/>
      <c r="F39" s="6"/>
      <c r="G39" s="6"/>
      <c r="H39" s="6"/>
      <c r="I39" s="11"/>
    </row>
    <row r="40" spans="1:9" x14ac:dyDescent="0.25">
      <c r="A40" s="48" t="s">
        <v>37</v>
      </c>
      <c r="B40" s="19">
        <v>8173029393.2999992</v>
      </c>
      <c r="C40" s="49"/>
      <c r="D40" s="49"/>
      <c r="E40" s="49"/>
      <c r="F40" s="50">
        <v>8929465646.9400005</v>
      </c>
      <c r="G40" s="19"/>
      <c r="H40" s="19"/>
    </row>
    <row r="41" spans="1:9" x14ac:dyDescent="0.25">
      <c r="A41" s="18"/>
      <c r="B41" s="19"/>
      <c r="C41" s="19"/>
      <c r="D41" s="19"/>
      <c r="E41" s="19"/>
      <c r="F41" s="19"/>
      <c r="G41" s="19"/>
      <c r="H41" s="19"/>
    </row>
    <row r="42" spans="1:9" ht="23.25" x14ac:dyDescent="0.25">
      <c r="A42" s="20" t="s">
        <v>38</v>
      </c>
      <c r="B42" s="21">
        <f t="shared" ref="B42:H42" si="5">B10+B40</f>
        <v>22631310346</v>
      </c>
      <c r="C42" s="21">
        <f t="shared" si="5"/>
        <v>13930157107.900002</v>
      </c>
      <c r="D42" s="21">
        <f t="shared" si="5"/>
        <v>14308301012.540001</v>
      </c>
      <c r="E42" s="21">
        <f t="shared" si="5"/>
        <v>0</v>
      </c>
      <c r="F42" s="21">
        <f t="shared" si="5"/>
        <v>23009602695</v>
      </c>
      <c r="G42" s="21">
        <f t="shared" si="5"/>
        <v>867398947.76000011</v>
      </c>
      <c r="H42" s="21">
        <f t="shared" si="5"/>
        <v>638838643.6500001</v>
      </c>
    </row>
    <row r="43" spans="1:9" x14ac:dyDescent="0.25">
      <c r="A43" s="12"/>
      <c r="B43" s="22"/>
      <c r="C43" s="22"/>
      <c r="D43" s="22"/>
      <c r="E43" s="22"/>
      <c r="F43" s="22"/>
      <c r="G43" s="22"/>
      <c r="H43" s="22"/>
    </row>
    <row r="44" spans="1:9" x14ac:dyDescent="0.25">
      <c r="A44" s="7" t="s">
        <v>39</v>
      </c>
      <c r="B44" s="23"/>
      <c r="C44" s="23"/>
      <c r="D44" s="23"/>
      <c r="E44" s="23"/>
      <c r="F44" s="23"/>
      <c r="G44" s="23"/>
      <c r="H44" s="23"/>
    </row>
    <row r="45" spans="1:9" x14ac:dyDescent="0.25">
      <c r="A45" s="12"/>
      <c r="B45" s="23"/>
      <c r="C45" s="23"/>
      <c r="D45" s="23"/>
      <c r="E45" s="23"/>
      <c r="F45" s="23"/>
      <c r="G45" s="23"/>
      <c r="H45" s="23"/>
    </row>
    <row r="46" spans="1:9" ht="23.25" x14ac:dyDescent="0.25">
      <c r="A46" s="20" t="s">
        <v>40</v>
      </c>
      <c r="B46" s="24">
        <f>SUM(B47)</f>
        <v>0</v>
      </c>
      <c r="C46" s="23">
        <f>SUM(C47)</f>
        <v>0</v>
      </c>
      <c r="D46" s="23">
        <f>SUM(D47)</f>
        <v>0</v>
      </c>
      <c r="E46" s="23">
        <f>SUM(E47)</f>
        <v>0</v>
      </c>
      <c r="F46" s="24">
        <f>SUM(F47)</f>
        <v>0</v>
      </c>
      <c r="G46" s="23"/>
      <c r="H46" s="23"/>
    </row>
    <row r="47" spans="1:9" x14ac:dyDescent="0.25">
      <c r="A47" s="12"/>
      <c r="B47" s="23"/>
      <c r="C47" s="23"/>
      <c r="D47" s="23"/>
      <c r="E47" s="23"/>
      <c r="F47" s="23">
        <f>B47+C47-D47+E47</f>
        <v>0</v>
      </c>
      <c r="G47" s="23"/>
      <c r="H47" s="23"/>
    </row>
    <row r="48" spans="1:9" x14ac:dyDescent="0.25">
      <c r="A48" s="25"/>
      <c r="B48" s="26"/>
      <c r="C48" s="27"/>
      <c r="D48" s="27"/>
      <c r="E48" s="27"/>
      <c r="F48" s="27"/>
      <c r="G48" s="27"/>
      <c r="H48" s="27"/>
    </row>
    <row r="49" spans="4:8" x14ac:dyDescent="0.25">
      <c r="E49" s="28"/>
      <c r="F49" s="28"/>
    </row>
    <row r="50" spans="4:8" x14ac:dyDescent="0.25">
      <c r="D50" s="1"/>
      <c r="E50" s="16"/>
      <c r="F50" s="29"/>
      <c r="G50" s="29"/>
      <c r="H50" s="29"/>
    </row>
    <row r="51" spans="4:8" x14ac:dyDescent="0.25">
      <c r="E51" s="1"/>
    </row>
  </sheetData>
  <mergeCells count="4">
    <mergeCell ref="A5:H5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7"/>
  <sheetViews>
    <sheetView showGridLines="0" workbookViewId="0">
      <selection activeCell="K17" sqref="K17"/>
    </sheetView>
  </sheetViews>
  <sheetFormatPr baseColWidth="10" defaultRowHeight="15" x14ac:dyDescent="0.25"/>
  <cols>
    <col min="1" max="1" width="26.28515625" customWidth="1"/>
    <col min="2" max="2" width="12.7109375" bestFit="1" customWidth="1"/>
    <col min="4" max="4" width="12.7109375" customWidth="1"/>
    <col min="5" max="5" width="13" customWidth="1"/>
  </cols>
  <sheetData>
    <row r="8" spans="1:6" x14ac:dyDescent="0.25">
      <c r="A8" t="s">
        <v>41</v>
      </c>
    </row>
    <row r="9" spans="1:6" x14ac:dyDescent="0.25">
      <c r="A9" s="30"/>
      <c r="B9" s="31"/>
      <c r="C9" s="32"/>
      <c r="D9" s="32"/>
      <c r="E9" s="31"/>
      <c r="F9" s="31"/>
    </row>
    <row r="10" spans="1:6" ht="36" x14ac:dyDescent="0.25">
      <c r="A10" s="33" t="s">
        <v>42</v>
      </c>
      <c r="B10" s="34" t="s">
        <v>43</v>
      </c>
      <c r="C10" s="34" t="s">
        <v>44</v>
      </c>
      <c r="D10" s="34" t="s">
        <v>45</v>
      </c>
      <c r="E10" s="34" t="s">
        <v>46</v>
      </c>
      <c r="F10" s="34" t="s">
        <v>47</v>
      </c>
    </row>
    <row r="11" spans="1:6" x14ac:dyDescent="0.25">
      <c r="A11" s="35" t="s">
        <v>48</v>
      </c>
      <c r="B11" s="36"/>
      <c r="C11" s="36"/>
      <c r="D11" s="36"/>
      <c r="E11" s="36"/>
      <c r="F11" s="36"/>
    </row>
    <row r="12" spans="1:6" x14ac:dyDescent="0.25">
      <c r="A12" s="37" t="s">
        <v>49</v>
      </c>
      <c r="B12" s="38">
        <v>300000000</v>
      </c>
      <c r="C12" s="39">
        <v>12</v>
      </c>
      <c r="D12" s="39" t="s">
        <v>50</v>
      </c>
      <c r="E12" s="39" t="s">
        <v>51</v>
      </c>
      <c r="F12" s="40">
        <v>8.2100000000000009</v>
      </c>
    </row>
    <row r="13" spans="1:6" x14ac:dyDescent="0.25">
      <c r="A13" s="37" t="s">
        <v>52</v>
      </c>
      <c r="B13" s="38">
        <v>240000000</v>
      </c>
      <c r="C13" s="39">
        <v>12</v>
      </c>
      <c r="D13" s="39" t="s">
        <v>53</v>
      </c>
      <c r="E13" s="39" t="s">
        <v>51</v>
      </c>
      <c r="F13" s="40">
        <v>5.37</v>
      </c>
    </row>
    <row r="14" spans="1:6" x14ac:dyDescent="0.25">
      <c r="A14" s="41"/>
      <c r="B14" s="42"/>
      <c r="C14" s="43"/>
      <c r="D14" s="42"/>
      <c r="E14" s="43"/>
      <c r="F14" s="44"/>
    </row>
    <row r="15" spans="1:6" x14ac:dyDescent="0.25">
      <c r="A15" s="45"/>
      <c r="B15" s="46"/>
      <c r="C15" s="46"/>
      <c r="D15" s="46"/>
      <c r="E15" s="46"/>
      <c r="F15" s="46"/>
    </row>
    <row r="16" spans="1:6" x14ac:dyDescent="0.25">
      <c r="E16" s="47"/>
    </row>
    <row r="17" spans="5:5" x14ac:dyDescent="0.25">
      <c r="E17" s="4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Analitico Deuda Pub</vt:lpstr>
      <vt:lpstr>FORMATO DISPLINA CP</vt:lpstr>
      <vt:lpstr>'Formato Analitico Deuda Pub'!Área_de_impresión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CLAUDIA IVETTE  SOTO PINEDA</cp:lastModifiedBy>
  <cp:lastPrinted>2021-02-05T21:21:41Z</cp:lastPrinted>
  <dcterms:created xsi:type="dcterms:W3CDTF">2021-01-22T01:48:15Z</dcterms:created>
  <dcterms:modified xsi:type="dcterms:W3CDTF">2021-02-05T21:21:54Z</dcterms:modified>
</cp:coreProperties>
</file>