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, BIENES Y NOTAS CUENTA PUBLICA 2020\GOB ESTA CONSOLIDADO CP 2020\"/>
    </mc:Choice>
  </mc:AlternateContent>
  <xr:revisionPtr revIDLastSave="0" documentId="8_{E1547F75-42D2-4173-99C5-D736AD846C52}" xr6:coauthVersionLast="46" xr6:coauthVersionMax="46" xr10:uidLastSave="{00000000-0000-0000-0000-000000000000}"/>
  <bookViews>
    <workbookView xWindow="-120" yWindow="-120" windowWidth="20730" windowHeight="11160" xr2:uid="{20BF63C6-23BB-44B8-A2E4-4F69756352EB}"/>
  </bookViews>
  <sheets>
    <sheet name="E ANALÍTICO DEL ACTIVO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22" i="1"/>
  <c r="E22" i="1"/>
  <c r="F21" i="1"/>
  <c r="E21" i="1"/>
  <c r="E20" i="1"/>
  <c r="E19" i="1"/>
  <c r="F19" i="1" s="1"/>
  <c r="E18" i="1"/>
  <c r="F18" i="1" s="1"/>
  <c r="E17" i="1"/>
  <c r="F17" i="1" s="1"/>
  <c r="E16" i="1"/>
  <c r="F16" i="1" s="1"/>
  <c r="E15" i="1"/>
  <c r="F15" i="1" s="1"/>
  <c r="D14" i="1"/>
  <c r="C14" i="1"/>
  <c r="E14" i="1" s="1"/>
  <c r="F14" i="1" s="1"/>
  <c r="B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D6" i="1"/>
  <c r="C6" i="1"/>
  <c r="B6" i="1"/>
  <c r="E6" i="1" s="1"/>
  <c r="F6" i="1" s="1"/>
</calcChain>
</file>

<file path=xl/sharedStrings.xml><?xml version="1.0" encoding="utf-8"?>
<sst xmlns="http://schemas.openxmlformats.org/spreadsheetml/2006/main" count="34" uniqueCount="34">
  <si>
    <t>Cuenta Pública 2020
Gobierno del Estado de Oaxaca
Estado Analítico del Activo
Del 1 de enero al 31 de diciembre de 2020 
(Pesos)</t>
  </si>
  <si>
    <t>Concepto</t>
  </si>
  <si>
    <t>Saldo Inicial</t>
  </si>
  <si>
    <t xml:space="preserve">Cargos del periodo
</t>
  </si>
  <si>
    <t>Abonos del periodo</t>
  </si>
  <si>
    <t xml:space="preserve">Saldo Final
</t>
  </si>
  <si>
    <t xml:space="preserve">Variación del Periodo
</t>
  </si>
  <si>
    <t>(1)</t>
  </si>
  <si>
    <t>(2)</t>
  </si>
  <si>
    <t>(3)</t>
  </si>
  <si>
    <t>4 =(1+2-3)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</si>
  <si>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</si>
  <si>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</si>
  <si>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</si>
  <si>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</si>
  <si>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</si>
  <si>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</si>
  <si>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</si>
  <si>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</si>
  <si>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</si>
  <si>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</si>
  <si>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</si>
  <si>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</si>
  <si>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</si>
  <si>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</si>
  <si>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</si>
  <si>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</si>
  <si>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</si>
  <si>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</si>
  <si>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</si>
  <si>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</si>
  <si>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</si>
  <si>
    <t xml:space="preserve">
MTRO. VICENTE MENDOZA TÉLLEZ GIRÓN 
SECRETARIO DE FINANZAS</t>
  </si>
  <si>
    <t xml:space="preserve">
C.P. EVANGELINA ALCAZÁR HERNÁNDEZ 
DIRECTORA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</si>
</sst>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5"/>
      <color theme="1"/>
      <name val="Univia Pro Book"/>
      <family val="3"/>
    </font>
    <font>
      <sz val="10"/>
      <color rgb="FF000000"/>
      <name val="Times New Roman"/>
      <family val="1"/>
    </font>
    <font>
      <sz val="5"/>
      <name val="Arial"/>
      <family val="2"/>
    </font>
    <font>
      <b/>
      <sz val="5"/>
      <color rgb="FF000000"/>
      <name val="Univia Pro Book"/>
      <family val="3"/>
    </font>
    <font>
      <b/>
      <sz val="10"/>
      <color rgb="FF000000"/>
      <name val="Times New Roman"/>
      <family val="1"/>
    </font>
    <font>
      <sz val="5"/>
      <color theme="1"/>
      <name val="Univia Pro Book"/>
      <family val="3"/>
    </font>
    <font>
      <sz val="5"/>
      <color rgb="FF000000"/>
      <name val="Univia Pro Book"/>
      <family val="3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3" fontId="4" fillId="0" borderId="9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right" vertical="top" shrinkToFit="1"/>
    </xf>
    <xf numFmtId="0" fontId="6" fillId="0" borderId="8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vertical="top" shrinkToFit="1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904875</xdr:colOff>
      <xdr:row>0</xdr:row>
      <xdr:rowOff>38100</xdr:rowOff>
    </xdr:from>
    <xdr:ext cx="1885950" cy="361950"/>
    <xdr:pic>
      <xdr:nvPicPr>
        <xdr:cNvPr id="2" name="image1.png">
          <a:extLst>
            <a:ext uri="{FF2B5EF4-FFF2-40B4-BE49-F238E27FC236}">
              <a16:creationId xmlns:a16="http://schemas.microsoft.com/office/drawing/2014/main" id="{A7CEC8E0-6BA0-4840-9495-34BA69E626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0700" y="38100"/>
          <a:ext cx="1885950" cy="361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531E-3308-46E4-8801-D9C68E3097E9}">
  <sheetPr>
    <tabColor rgb="FF44546A"/>
  </sheetPr>
  <dimension ref="A1:Z1000"/>
  <sheetViews>
    <sheetView tabSelected="1" zoomScale="130" zoomScaleNormal="130" workbookViewId="0">
      <selection activeCell="A29" sqref="A29"/>
    </sheetView>
  </sheetViews>
  <sheetFormatPr baseColWidth="10" defaultColWidth="12.625" defaultRowHeight="15" customHeight="1" x14ac:dyDescent="0.2"/>
  <cols>
    <col min="1" max="1" width="34.25" customWidth="1"/>
    <col min="2" max="2" width="14.125" customWidth="1"/>
    <col min="3" max="4" width="13.25" customWidth="1"/>
    <col min="5" max="6" width="14.125" customWidth="1"/>
    <col min="7" max="7" width="7" customWidth="1"/>
    <col min="8" max="8" width="9.5" customWidth="1"/>
    <col min="9" max="9" width="10.625" customWidth="1"/>
    <col min="10" max="26" width="7" customWidth="1"/>
  </cols>
  <sheetData>
    <row r="1" spans="1:26" ht="12.75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3" customHeight="1" x14ac:dyDescent="0.2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2">
      <c r="A3" s="4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1.25" customHeight="1" x14ac:dyDescent="0.2">
      <c r="A4" s="8"/>
      <c r="B4" s="9" t="s">
        <v>7</v>
      </c>
      <c r="C4" s="10" t="s">
        <v>8</v>
      </c>
      <c r="D4" s="10" t="s">
        <v>9</v>
      </c>
      <c r="E4" s="11" t="s">
        <v>10</v>
      </c>
      <c r="F4" s="9" t="s">
        <v>11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" customHeight="1" x14ac:dyDescent="0.2">
      <c r="A5" s="12" t="s">
        <v>12</v>
      </c>
      <c r="B5" s="13"/>
      <c r="C5" s="13"/>
      <c r="D5" s="14"/>
      <c r="E5" s="13"/>
      <c r="F5" s="1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" customHeight="1" x14ac:dyDescent="0.2">
      <c r="A6" s="12" t="s">
        <v>13</v>
      </c>
      <c r="B6" s="16">
        <f>SUM(B7:B13)</f>
        <v>11158378967</v>
      </c>
      <c r="C6" s="16">
        <f>C7+C8+C9</f>
        <v>383195747214</v>
      </c>
      <c r="D6" s="16">
        <f>D7+D8+D9+D11+1</f>
        <v>382221732543</v>
      </c>
      <c r="E6" s="16">
        <f>B6+C6-D6+1</f>
        <v>12132393639</v>
      </c>
      <c r="F6" s="16">
        <f>E6-B6-1</f>
        <v>974014671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" customHeight="1" x14ac:dyDescent="0.2">
      <c r="A7" s="17" t="s">
        <v>14</v>
      </c>
      <c r="B7" s="18">
        <v>3443127903</v>
      </c>
      <c r="C7" s="18">
        <v>241275344879</v>
      </c>
      <c r="D7" s="18">
        <v>241594438709</v>
      </c>
      <c r="E7" s="18">
        <f>B7+C7-D7-1</f>
        <v>3124034072</v>
      </c>
      <c r="F7" s="18">
        <f t="shared" ref="F7:F14" si="0">E7-B7</f>
        <v>-319093831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" customHeight="1" x14ac:dyDescent="0.2">
      <c r="A8" s="19" t="s">
        <v>15</v>
      </c>
      <c r="B8" s="18">
        <v>7556259011</v>
      </c>
      <c r="C8" s="18">
        <v>141248859499</v>
      </c>
      <c r="D8" s="18">
        <v>140011303924</v>
      </c>
      <c r="E8" s="18">
        <f t="shared" ref="E8:E13" si="1">B8+C8-D8</f>
        <v>8793814586</v>
      </c>
      <c r="F8" s="18">
        <f t="shared" si="0"/>
        <v>1237555575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x14ac:dyDescent="0.2">
      <c r="A9" s="19" t="s">
        <v>16</v>
      </c>
      <c r="B9" s="18">
        <v>158962984</v>
      </c>
      <c r="C9" s="18">
        <v>671542836</v>
      </c>
      <c r="D9" s="18">
        <v>615960840</v>
      </c>
      <c r="E9" s="18">
        <f t="shared" si="1"/>
        <v>214544980</v>
      </c>
      <c r="F9" s="18">
        <f t="shared" si="0"/>
        <v>55581996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2">
      <c r="A10" s="19" t="s">
        <v>17</v>
      </c>
      <c r="B10" s="18">
        <v>0</v>
      </c>
      <c r="C10" s="18">
        <v>0</v>
      </c>
      <c r="D10" s="18">
        <v>0</v>
      </c>
      <c r="E10" s="18">
        <f t="shared" si="1"/>
        <v>0</v>
      </c>
      <c r="F10" s="18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 x14ac:dyDescent="0.2">
      <c r="A11" s="19" t="s">
        <v>18</v>
      </c>
      <c r="B11" s="18">
        <v>29069</v>
      </c>
      <c r="C11" s="18">
        <v>0</v>
      </c>
      <c r="D11" s="18">
        <v>29069</v>
      </c>
      <c r="E11" s="18">
        <f t="shared" si="1"/>
        <v>0</v>
      </c>
      <c r="F11" s="18">
        <f t="shared" si="0"/>
        <v>-29069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2">
      <c r="A12" s="19" t="s">
        <v>19</v>
      </c>
      <c r="B12" s="18">
        <v>0</v>
      </c>
      <c r="C12" s="18">
        <v>0</v>
      </c>
      <c r="D12" s="18">
        <v>0</v>
      </c>
      <c r="E12" s="18">
        <f t="shared" si="1"/>
        <v>0</v>
      </c>
      <c r="F12" s="18">
        <f t="shared" si="0"/>
        <v>0</v>
      </c>
      <c r="G12" s="3"/>
      <c r="H12" s="3"/>
      <c r="I12" s="2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 x14ac:dyDescent="0.2">
      <c r="A13" s="19" t="s">
        <v>20</v>
      </c>
      <c r="B13" s="18">
        <v>0</v>
      </c>
      <c r="C13" s="18">
        <v>0</v>
      </c>
      <c r="D13" s="18">
        <v>0</v>
      </c>
      <c r="E13" s="18">
        <f t="shared" si="1"/>
        <v>0</v>
      </c>
      <c r="F13" s="18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 x14ac:dyDescent="0.2">
      <c r="A14" s="12" t="s">
        <v>21</v>
      </c>
      <c r="B14" s="16">
        <f>SUM(B15:B23)</f>
        <v>18578424515</v>
      </c>
      <c r="C14" s="16">
        <f>SUM(C15:C23)-1</f>
        <v>29367871697</v>
      </c>
      <c r="D14" s="16">
        <f>SUM(D15:D23)</f>
        <v>30282241924</v>
      </c>
      <c r="E14" s="16">
        <f>B14+C14-D14+1</f>
        <v>17664054289</v>
      </c>
      <c r="F14" s="16">
        <f t="shared" si="0"/>
        <v>-914370226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" customHeight="1" x14ac:dyDescent="0.2">
      <c r="A15" s="17" t="s">
        <v>22</v>
      </c>
      <c r="B15" s="18">
        <v>1457144732</v>
      </c>
      <c r="C15" s="18">
        <v>22191563622</v>
      </c>
      <c r="D15" s="18">
        <v>22857461921</v>
      </c>
      <c r="E15" s="18">
        <f t="shared" ref="E15:E23" si="2">B15+C15-D15</f>
        <v>791246433</v>
      </c>
      <c r="F15" s="18">
        <f>E15-B15-1</f>
        <v>-665898300</v>
      </c>
      <c r="G15" s="3"/>
      <c r="H15" s="20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 x14ac:dyDescent="0.2">
      <c r="A16" s="19" t="s">
        <v>23</v>
      </c>
      <c r="B16" s="18">
        <v>24169</v>
      </c>
      <c r="C16" s="18">
        <v>0</v>
      </c>
      <c r="D16" s="18">
        <v>0</v>
      </c>
      <c r="E16" s="18">
        <f t="shared" si="2"/>
        <v>24169</v>
      </c>
      <c r="F16" s="18">
        <f t="shared" ref="F16:F18" si="3">E16-B16</f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2.5" customHeight="1" x14ac:dyDescent="0.2">
      <c r="A17" s="19" t="s">
        <v>24</v>
      </c>
      <c r="B17" s="18">
        <v>14423793522</v>
      </c>
      <c r="C17" s="18">
        <v>6568142504</v>
      </c>
      <c r="D17" s="18">
        <v>6541406945</v>
      </c>
      <c r="E17" s="18">
        <f t="shared" si="2"/>
        <v>14450529081</v>
      </c>
      <c r="F17" s="18">
        <f t="shared" si="3"/>
        <v>26735559</v>
      </c>
      <c r="G17" s="3"/>
      <c r="H17" s="2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 x14ac:dyDescent="0.2">
      <c r="A18" s="19" t="s">
        <v>25</v>
      </c>
      <c r="B18" s="18">
        <v>2803730635</v>
      </c>
      <c r="C18" s="18">
        <v>519860182</v>
      </c>
      <c r="D18" s="18">
        <v>113039175</v>
      </c>
      <c r="E18" s="18">
        <f t="shared" si="2"/>
        <v>3210551642</v>
      </c>
      <c r="F18" s="18">
        <f t="shared" si="3"/>
        <v>406821007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 x14ac:dyDescent="0.2">
      <c r="A19" s="19" t="s">
        <v>26</v>
      </c>
      <c r="B19" s="18">
        <v>212404433</v>
      </c>
      <c r="C19" s="18">
        <v>14705796</v>
      </c>
      <c r="D19" s="18">
        <v>21257345</v>
      </c>
      <c r="E19" s="18">
        <f t="shared" si="2"/>
        <v>205852884</v>
      </c>
      <c r="F19" s="18">
        <f>E19-B19+1</f>
        <v>-6551548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2">
      <c r="A20" s="19" t="s">
        <v>27</v>
      </c>
      <c r="B20" s="18">
        <v>-318672976</v>
      </c>
      <c r="C20" s="18">
        <v>73599594</v>
      </c>
      <c r="D20" s="18">
        <v>749076538</v>
      </c>
      <c r="E20" s="18">
        <f t="shared" si="2"/>
        <v>-994149920</v>
      </c>
      <c r="F20" s="18">
        <v>66426506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 x14ac:dyDescent="0.2">
      <c r="A21" s="19" t="s">
        <v>28</v>
      </c>
      <c r="B21" s="18">
        <v>0</v>
      </c>
      <c r="C21" s="18">
        <v>0</v>
      </c>
      <c r="D21" s="18">
        <v>0</v>
      </c>
      <c r="E21" s="18">
        <f t="shared" si="2"/>
        <v>0</v>
      </c>
      <c r="F21" s="18">
        <f t="shared" ref="F21:F23" si="4">E21-B21</f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0.25" customHeight="1" x14ac:dyDescent="0.2">
      <c r="A22" s="19" t="s">
        <v>29</v>
      </c>
      <c r="B22" s="18">
        <v>0</v>
      </c>
      <c r="C22" s="18">
        <v>0</v>
      </c>
      <c r="D22" s="18">
        <v>0</v>
      </c>
      <c r="E22" s="18">
        <f t="shared" si="2"/>
        <v>0</v>
      </c>
      <c r="F22" s="18">
        <f t="shared" si="4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 x14ac:dyDescent="0.2">
      <c r="A23" s="19" t="s">
        <v>30</v>
      </c>
      <c r="B23" s="18">
        <v>0</v>
      </c>
      <c r="C23" s="18">
        <v>0</v>
      </c>
      <c r="D23" s="18">
        <v>0</v>
      </c>
      <c r="E23" s="18">
        <f t="shared" si="2"/>
        <v>0</v>
      </c>
      <c r="F23" s="18">
        <f t="shared" si="4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 x14ac:dyDescent="0.2">
      <c r="A24" s="21"/>
      <c r="B24" s="22"/>
      <c r="C24" s="22"/>
      <c r="D24" s="22"/>
      <c r="E24" s="22"/>
      <c r="F24" s="2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 x14ac:dyDescent="0.2">
      <c r="A25" s="23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 x14ac:dyDescent="0.2">
      <c r="A26" s="24" t="s">
        <v>32</v>
      </c>
      <c r="B26" s="25"/>
      <c r="C26" s="25"/>
      <c r="D26" s="24" t="s">
        <v>33</v>
      </c>
      <c r="E26" s="25"/>
      <c r="F26" s="2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/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F2"/>
    <mergeCell ref="A3:A4"/>
    <mergeCell ref="A26:C26"/>
    <mergeCell ref="D26:F26"/>
  </mergeCells>
  <pageMargins left="0.81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 ANALÍTICO DEL ACTIVO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Reyes</dc:creator>
  <cp:lastModifiedBy>Yeni Reyes</cp:lastModifiedBy>
  <dcterms:created xsi:type="dcterms:W3CDTF">2021-04-08T19:50:21Z</dcterms:created>
  <dcterms:modified xsi:type="dcterms:W3CDTF">2021-04-08T19:50:35Z</dcterms:modified>
</cp:coreProperties>
</file>