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STADO DE ACTIVIDADES 2" sheetId="1" r:id="rId4"/>
  </sheets>
  <definedNames/>
  <calcPr/>
</workbook>
</file>

<file path=xl/sharedStrings.xml><?xml version="1.0" encoding="utf-8"?>
<sst xmlns="http://schemas.openxmlformats.org/spreadsheetml/2006/main" count="59" uniqueCount="59">
  <si>
    <t>2° Informe Trimestral de Avance de Gestión 2021
Gobierno del Estado de Oaxaca
Estado de Actividades
Del 1 de enero al 30 de junio de 2021 y 2020    
 (Pesos)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</si>
  <si>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</si>
  <si>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</si>
  <si>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</si>
  <si>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</si>
  <si>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</si>
  <si>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</si>
  <si>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</si>
  <si>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</si>
  <si>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</si>
  <si>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</si>
  <si>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</si>
  <si>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   Aportaciones,    Convenios,    Incentivos     Derivados    de    la Colaboración Fiscal y Fondos Distintos de Aportaciones</t>
  </si>
  <si>
    <r>
      <rPr>
        <rFont val="Univia pro book"/>
        <color theme="1"/>
        <sz val="5.0"/>
      </rPr>
      <t>Transferencias, Asignaciones, Subsidios y Subvenciones, y Pensiones y
Jubilaciones</t>
    </r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</si>
  <si>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</si>
  <si>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</si>
  <si>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</si>
  <si>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</si>
  <si>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</si>
  <si>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</si>
  <si>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</si>
  <si>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</si>
  <si>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</si>
  <si>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</si>
  <si>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</si>
  <si>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</si>
  <si>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</si>
  <si>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</si>
  <si>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</si>
  <si>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</si>
  <si>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</si>
  <si>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</si>
  <si>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</si>
  <si>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 xml:space="preserve">Transferencias a la Seguridad Social 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</si>
  <si>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</si>
  <si>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</si>
  <si>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</si>
  <si>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</si>
  <si>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</si>
  <si>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</si>
  <si>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</si>
  <si>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</si>
  <si>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</si>
  <si>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</si>
  <si>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</si>
  <si>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</si>
  <si>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</si>
  <si>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</si>
  <si>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</si>
  <si>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</si>
  <si>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 xml:space="preserve"> 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</si>
  <si>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</si>
  <si>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</si>
  <si>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</si>
  <si>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</si>
  <si>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</si>
  <si>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 Desahorro)</t>
  </si>
  <si>
    <t>Bajo protesta de decir verdad declaramos que los Estados Financieros y sus Notas son razonablemente correctos y responsabilidad del emisor.</t>
  </si>
  <si>
    <t xml:space="preserve">
MTRO. VICENTE MENDOZA TÉLLEZ GIRÓN 
SECRETARIO DE FINANZAS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</si>
</sst>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theme="1"/>
      <name val="Arial"/>
    </font>
    <font>
      <b/>
      <sz val="5.0"/>
      <color theme="1"/>
      <name val="Univia pro book"/>
    </font>
    <font>
      <b/>
      <sz val="5.0"/>
      <color theme="1"/>
      <name val="Arial"/>
    </font>
    <font>
      <sz val="11.0"/>
      <color theme="1"/>
      <name val="Calibri"/>
    </font>
    <font>
      <b/>
      <sz val="7.0"/>
      <color theme="1"/>
      <name val="Arial"/>
    </font>
    <font>
      <sz val="5.0"/>
      <color theme="1"/>
      <name val="Univia pro book"/>
    </font>
    <font>
      <sz val="7.0"/>
      <color theme="1"/>
      <name val="Arial"/>
    </font>
    <font>
      <b/>
      <sz val="5.0"/>
      <color rgb="FF000000"/>
      <name val="Univia pro book"/>
    </font>
    <font>
      <b/>
      <sz val="10.0"/>
      <color rgb="FF000000"/>
      <name val="Times New Roman"/>
    </font>
    <font>
      <sz val="5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12">
    <border/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shrinkToFit="0" vertical="center" wrapText="1"/>
    </xf>
    <xf borderId="0" fillId="0" fontId="3" numFmtId="0" xfId="0" applyFont="1"/>
    <xf borderId="1" fillId="2" fontId="1" numFmtId="1" xfId="0" applyAlignment="1" applyBorder="1" applyFill="1" applyFont="1" applyNumberFormat="1">
      <alignment horizontal="center" shrinkToFit="1" vertical="center" wrapText="0"/>
    </xf>
    <xf borderId="2" fillId="2" fontId="1" numFmtId="1" xfId="0" applyAlignment="1" applyBorder="1" applyFont="1" applyNumberFormat="1">
      <alignment horizontal="center" shrinkToFit="1" vertical="center" wrapText="0"/>
    </xf>
    <xf borderId="3" fillId="2" fontId="1" numFmtId="1" xfId="0" applyAlignment="1" applyBorder="1" applyFont="1" applyNumberFormat="1">
      <alignment horizontal="center" shrinkToFit="1" vertical="center" wrapText="0"/>
    </xf>
    <xf borderId="4" fillId="0" fontId="1" numFmtId="0" xfId="0" applyAlignment="1" applyBorder="1" applyFont="1">
      <alignment shrinkToFit="0" wrapText="1"/>
    </xf>
    <xf borderId="5" fillId="0" fontId="1" numFmtId="1" xfId="0" applyAlignment="1" applyBorder="1" applyFont="1" applyNumberFormat="1">
      <alignment horizontal="right" shrinkToFit="0" wrapText="1"/>
    </xf>
    <xf borderId="6" fillId="0" fontId="1" numFmtId="1" xfId="0" applyAlignment="1" applyBorder="1" applyFont="1" applyNumberFormat="1">
      <alignment horizontal="right" shrinkToFit="0" wrapText="1"/>
    </xf>
    <xf borderId="0" fillId="0" fontId="4" numFmtId="0" xfId="0" applyAlignment="1" applyFont="1">
      <alignment shrinkToFit="0" wrapText="1"/>
    </xf>
    <xf borderId="7" fillId="0" fontId="1" numFmtId="0" xfId="0" applyAlignment="1" applyBorder="1" applyFont="1">
      <alignment shrinkToFit="0" vertical="top" wrapText="1"/>
    </xf>
    <xf borderId="0" fillId="0" fontId="1" numFmtId="3" xfId="0" applyAlignment="1" applyFont="1" applyNumberFormat="1">
      <alignment horizontal="right" shrinkToFit="0" vertical="top" wrapText="1"/>
    </xf>
    <xf borderId="8" fillId="0" fontId="1" numFmtId="3" xfId="0" applyAlignment="1" applyBorder="1" applyFont="1" applyNumberFormat="1">
      <alignment horizontal="right" shrinkToFit="0" vertical="top" wrapText="1"/>
    </xf>
    <xf borderId="0" fillId="0" fontId="4" numFmtId="0" xfId="0" applyAlignment="1" applyFont="1">
      <alignment shrinkToFit="0" vertical="top" wrapText="1"/>
    </xf>
    <xf borderId="7" fillId="0" fontId="5" numFmtId="0" xfId="0" applyAlignment="1" applyBorder="1" applyFont="1">
      <alignment horizontal="left" shrinkToFit="0" vertical="top" wrapText="1"/>
    </xf>
    <xf borderId="0" fillId="0" fontId="5" numFmtId="3" xfId="0" applyAlignment="1" applyFont="1" applyNumberFormat="1">
      <alignment horizontal="right" shrinkToFit="0" vertical="top" wrapText="1"/>
    </xf>
    <xf borderId="8" fillId="0" fontId="5" numFmtId="3" xfId="0" applyAlignment="1" applyBorder="1" applyFont="1" applyNumberFormat="1">
      <alignment horizontal="right" shrinkToFit="0" vertical="top" wrapText="1"/>
    </xf>
    <xf borderId="0" fillId="0" fontId="6" numFmtId="0" xfId="0" applyAlignment="1" applyFont="1">
      <alignment shrinkToFit="0" vertical="top" wrapText="1"/>
    </xf>
    <xf borderId="0" fillId="0" fontId="7" numFmtId="3" xfId="0" applyAlignment="1" applyFont="1" applyNumberFormat="1">
      <alignment horizontal="right" shrinkToFit="0" vertical="top" wrapText="1"/>
    </xf>
    <xf borderId="8" fillId="0" fontId="7" numFmtId="3" xfId="0" applyAlignment="1" applyBorder="1" applyFont="1" applyNumberFormat="1">
      <alignment horizontal="right" shrinkToFit="0" vertical="top" wrapText="1"/>
    </xf>
    <xf borderId="0" fillId="0" fontId="8" numFmtId="0" xfId="0" applyAlignment="1" applyFont="1">
      <alignment shrinkToFit="0" vertical="top" wrapText="1"/>
    </xf>
    <xf borderId="0" fillId="0" fontId="3" numFmtId="0" xfId="0" applyAlignment="1" applyFont="1">
      <alignment shrinkToFit="0" vertical="top" wrapText="1"/>
    </xf>
    <xf borderId="7" fillId="0" fontId="1" numFmtId="0" xfId="0" applyAlignment="1" applyBorder="1" applyFont="1">
      <alignment horizontal="left" shrinkToFit="0" vertical="top" wrapText="1"/>
    </xf>
    <xf borderId="0" fillId="0" fontId="4" numFmtId="3" xfId="0" applyAlignment="1" applyFont="1" applyNumberFormat="1">
      <alignment shrinkToFit="0" vertical="top" wrapText="1"/>
    </xf>
    <xf borderId="9" fillId="0" fontId="1" numFmtId="0" xfId="0" applyAlignment="1" applyBorder="1" applyFont="1">
      <alignment shrinkToFit="0" vertical="top" wrapText="1"/>
    </xf>
    <xf borderId="10" fillId="0" fontId="1" numFmtId="3" xfId="0" applyAlignment="1" applyBorder="1" applyFont="1" applyNumberFormat="1">
      <alignment horizontal="right" shrinkToFit="0" vertical="top" wrapText="1"/>
    </xf>
    <xf borderId="11" fillId="0" fontId="1" numFmtId="3" xfId="0" applyAlignment="1" applyBorder="1" applyFont="1" applyNumberFormat="1">
      <alignment horizontal="right" shrinkToFit="0" vertical="top" wrapText="1"/>
    </xf>
    <xf borderId="0" fillId="0" fontId="9" numFmtId="0" xfId="0" applyAlignment="1" applyFont="1">
      <alignment horizontal="left" shrinkToFit="0" vertical="top" wrapText="1"/>
    </xf>
    <xf borderId="0" fillId="0" fontId="1" numFmtId="0" xfId="0" applyAlignment="1" applyFont="1">
      <alignment horizontal="center" shrinkToFit="0" wrapText="1"/>
    </xf>
    <xf borderId="0" fillId="0" fontId="2" numFmtId="0" xfId="0" applyAlignment="1" applyFon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2762250</xdr:colOff>
      <xdr:row>56</xdr:row>
      <xdr:rowOff>47625</xdr:rowOff>
    </xdr:from>
    <xdr:ext cx="2943225" cy="638175"/>
    <xdr:sp>
      <xdr:nvSpPr>
        <xdr:cNvPr id="3" name="Shape 3"/>
        <xdr:cNvSpPr txBox="1"/>
      </xdr:nvSpPr>
      <xdr:spPr>
        <a:xfrm>
          <a:off x="3879150" y="3465675"/>
          <a:ext cx="2933700" cy="628650"/>
        </a:xfrm>
        <a:prstGeom prst="rect">
          <a:avLst/>
        </a:prstGeom>
        <a:noFill/>
        <a:ln>
          <a:noFill/>
        </a:ln>
      </xdr:spPr>
      <xdr:txBody>
        <a:bodyPr anchorCtr="0" anchor="b" bIns="45700" lIns="91425" spcFirstLastPara="1" rIns="91425" wrap="square" tIns="45700">
          <a:noAutofit/>
        </a:bodyPr>
        <a:lstStyle/>
        <a:p>
          <a:pPr indent="0" lvl="0" marL="0" marR="0" rtl="0" algn="ctr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550"/>
            <a:buFont typeface="Arial"/>
            <a:buNone/>
          </a:pPr>
          <a:br>
            <a:rPr b="1" i="0" lang="en-US" sz="550" u="none" cap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</a:br>
          <a:r>
            <a:rPr b="1" i="0" lang="en-US" sz="500" u="none" cap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C.P. VICTOR MANUEL HUITRON GUTIÉRREZ</a:t>
          </a:r>
          <a:endParaRPr b="1" i="0" sz="1400" u="none" cap="none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indent="0" lvl="0" marL="0" marR="0" rtl="0" algn="ctr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550"/>
            <a:buFont typeface="Arial"/>
            <a:buNone/>
          </a:pPr>
          <a:r>
            <a:rPr b="1" i="0" lang="en-US" sz="500" u="none" cap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ENCARGADO DE DESPACHO DE LA DIRECCIÓN DE CONTABILIDAD GUBERNAMENTAL</a:t>
          </a:r>
          <a:endParaRPr b="1" i="0" sz="1400" u="none" cap="none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1</xdr:col>
      <xdr:colOff>571500</xdr:colOff>
      <xdr:row>0</xdr:row>
      <xdr:rowOff>19050</xdr:rowOff>
    </xdr:from>
    <xdr:ext cx="904875" cy="447675"/>
    <xdr:pic>
      <xdr:nvPicPr>
        <xdr:cNvPr descr="finanzas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F0"/>
    <pageSetUpPr/>
  </sheetPr>
  <sheetViews>
    <sheetView workbookViewId="0"/>
  </sheetViews>
  <sheetFormatPr customHeight="1" defaultColWidth="12.63" defaultRowHeight="15.0"/>
  <cols>
    <col customWidth="1" min="1" max="1" width="50.75"/>
    <col customWidth="1" min="2" max="3" width="12.63"/>
    <col customWidth="1" min="4" max="23" width="9.38"/>
  </cols>
  <sheetData>
    <row r="1" ht="41.25" customHeight="1">
      <c r="A1" s="1" t="s">
        <v>0</v>
      </c>
      <c r="D1" s="2"/>
      <c r="E1" s="2"/>
      <c r="F1" s="2"/>
      <c r="G1" s="3"/>
      <c r="H1" s="3"/>
    </row>
    <row r="2" ht="10.5" customHeight="1">
      <c r="A2" s="4" t="s">
        <v>1</v>
      </c>
      <c r="B2" s="5" t="str">
        <f t="shared" ref="B2:C2" si="1">'[1]ESTADO DE SITUACIÓN FINAN 1'!B2</f>
        <v>#REF!</v>
      </c>
      <c r="C2" s="6" t="str">
        <f t="shared" si="1"/>
        <v>#REF!</v>
      </c>
      <c r="D2" s="3"/>
      <c r="E2" s="3"/>
      <c r="F2" s="3"/>
      <c r="G2" s="3"/>
      <c r="H2" s="3"/>
    </row>
    <row r="3" ht="13.5" customHeight="1">
      <c r="A3" s="7" t="s">
        <v>2</v>
      </c>
      <c r="B3" s="8"/>
      <c r="C3" s="9"/>
      <c r="D3" s="10"/>
      <c r="E3" s="10"/>
      <c r="F3" s="10"/>
      <c r="G3" s="10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ht="9.0" customHeight="1">
      <c r="A4" s="11" t="s">
        <v>3</v>
      </c>
      <c r="B4" s="12">
        <f>SUM(B5:B11)-1</f>
        <v>1982773474</v>
      </c>
      <c r="C4" s="13">
        <f>SUM(C5:C11)</f>
        <v>2178932484</v>
      </c>
      <c r="D4" s="14"/>
      <c r="E4" s="14"/>
      <c r="F4" s="14"/>
      <c r="G4" s="14"/>
      <c r="H4" s="3"/>
    </row>
    <row r="5" ht="9.0" customHeight="1">
      <c r="A5" s="15" t="s">
        <v>4</v>
      </c>
      <c r="B5" s="16">
        <v>8.35338077E8</v>
      </c>
      <c r="C5" s="17">
        <v>7.74918908E8</v>
      </c>
      <c r="D5" s="18"/>
      <c r="E5" s="18"/>
      <c r="F5" s="18"/>
      <c r="G5" s="18"/>
      <c r="H5" s="3"/>
    </row>
    <row r="6" ht="9.0" customHeight="1">
      <c r="A6" s="15" t="s">
        <v>5</v>
      </c>
      <c r="B6" s="16">
        <v>0.0</v>
      </c>
      <c r="C6" s="17">
        <v>0.0</v>
      </c>
      <c r="D6" s="18"/>
      <c r="E6" s="18"/>
      <c r="F6" s="18"/>
      <c r="G6" s="18"/>
    </row>
    <row r="7" ht="9.0" customHeight="1">
      <c r="A7" s="15" t="s">
        <v>6</v>
      </c>
      <c r="B7" s="16">
        <v>0.0</v>
      </c>
      <c r="C7" s="17">
        <v>0.0</v>
      </c>
      <c r="D7" s="18"/>
      <c r="E7" s="18"/>
      <c r="F7" s="18"/>
      <c r="G7" s="18"/>
    </row>
    <row r="8" ht="9.0" customHeight="1">
      <c r="A8" s="15" t="s">
        <v>7</v>
      </c>
      <c r="B8" s="16">
        <v>1.025902487E9</v>
      </c>
      <c r="C8" s="17">
        <v>7.2980758E8</v>
      </c>
      <c r="D8" s="18"/>
      <c r="E8" s="18"/>
      <c r="F8" s="18"/>
      <c r="G8" s="18"/>
    </row>
    <row r="9" ht="9.0" customHeight="1">
      <c r="A9" s="15" t="s">
        <v>8</v>
      </c>
      <c r="B9" s="16">
        <v>6.656455E7</v>
      </c>
      <c r="C9" s="17">
        <v>1.26717102E8</v>
      </c>
      <c r="D9" s="18"/>
      <c r="E9" s="18"/>
      <c r="F9" s="18"/>
      <c r="G9" s="18"/>
    </row>
    <row r="10" ht="9.0" customHeight="1">
      <c r="A10" s="15" t="s">
        <v>9</v>
      </c>
      <c r="B10" s="16">
        <v>5.4968361E7</v>
      </c>
      <c r="C10" s="17">
        <v>5.47488894E8</v>
      </c>
      <c r="D10" s="18"/>
      <c r="E10" s="18"/>
      <c r="F10" s="18"/>
      <c r="G10" s="18"/>
    </row>
    <row r="11" ht="9.0" customHeight="1">
      <c r="A11" s="15" t="s">
        <v>10</v>
      </c>
      <c r="B11" s="16">
        <v>0.0</v>
      </c>
      <c r="C11" s="17">
        <v>0.0</v>
      </c>
      <c r="D11" s="18"/>
      <c r="E11" s="18"/>
      <c r="F11" s="18"/>
      <c r="G11" s="18"/>
    </row>
    <row r="12" ht="27.0" customHeight="1">
      <c r="A12" s="11" t="s">
        <v>11</v>
      </c>
      <c r="B12" s="19">
        <f>SUM(B13:B14)</f>
        <v>36359605859</v>
      </c>
      <c r="C12" s="20">
        <f>SUM(C13:C14)+1</f>
        <v>37413959876</v>
      </c>
      <c r="D12" s="21"/>
      <c r="E12" s="21"/>
      <c r="F12" s="21"/>
      <c r="G12" s="21"/>
    </row>
    <row r="13" ht="17.25" customHeight="1">
      <c r="A13" s="15" t="s">
        <v>12</v>
      </c>
      <c r="B13" s="16">
        <v>3.5048801505E10</v>
      </c>
      <c r="C13" s="17">
        <v>3.6165215651E10</v>
      </c>
      <c r="D13" s="22"/>
      <c r="E13" s="22"/>
      <c r="F13" s="22"/>
      <c r="G13" s="22"/>
    </row>
    <row r="14" ht="17.25" customHeight="1">
      <c r="A14" s="15" t="s">
        <v>13</v>
      </c>
      <c r="B14" s="16">
        <v>1.310804354E9</v>
      </c>
      <c r="C14" s="17">
        <v>1.248744224E9</v>
      </c>
      <c r="D14" s="22"/>
      <c r="E14" s="22"/>
      <c r="F14" s="22"/>
      <c r="G14" s="22"/>
    </row>
    <row r="15" ht="9.0" customHeight="1">
      <c r="A15" s="11" t="s">
        <v>14</v>
      </c>
      <c r="B15" s="12">
        <f t="shared" ref="B15:C15" si="2">SUM(B16:B20)</f>
        <v>22862753</v>
      </c>
      <c r="C15" s="13">
        <f t="shared" si="2"/>
        <v>25566025</v>
      </c>
      <c r="D15" s="14"/>
      <c r="E15" s="14"/>
      <c r="F15" s="14"/>
      <c r="G15" s="14"/>
    </row>
    <row r="16" ht="9.0" customHeight="1">
      <c r="A16" s="15" t="s">
        <v>15</v>
      </c>
      <c r="B16" s="16">
        <v>2.0689465E7</v>
      </c>
      <c r="C16" s="17">
        <v>2.5566025E7</v>
      </c>
      <c r="D16" s="18"/>
      <c r="E16" s="18"/>
      <c r="F16" s="18"/>
      <c r="G16" s="18"/>
    </row>
    <row r="17" ht="9.0" customHeight="1">
      <c r="A17" s="15" t="s">
        <v>16</v>
      </c>
      <c r="B17" s="16">
        <v>0.0</v>
      </c>
      <c r="C17" s="17">
        <v>0.0</v>
      </c>
      <c r="D17" s="18"/>
      <c r="E17" s="18"/>
      <c r="F17" s="18"/>
      <c r="G17" s="18"/>
    </row>
    <row r="18" ht="8.25" customHeight="1">
      <c r="A18" s="15" t="s">
        <v>17</v>
      </c>
      <c r="B18" s="16">
        <v>0.0</v>
      </c>
      <c r="C18" s="17">
        <v>0.0</v>
      </c>
      <c r="D18" s="18"/>
      <c r="E18" s="18"/>
      <c r="F18" s="18"/>
      <c r="G18" s="18"/>
    </row>
    <row r="19" ht="9.0" customHeight="1">
      <c r="A19" s="15" t="s">
        <v>18</v>
      </c>
      <c r="B19" s="16">
        <v>0.0</v>
      </c>
      <c r="C19" s="17">
        <v>0.0</v>
      </c>
      <c r="D19" s="18"/>
      <c r="E19" s="18"/>
      <c r="F19" s="18"/>
      <c r="G19" s="18"/>
    </row>
    <row r="20" ht="9.0" customHeight="1">
      <c r="A20" s="15" t="s">
        <v>19</v>
      </c>
      <c r="B20" s="16">
        <v>2173288.0</v>
      </c>
      <c r="C20" s="17">
        <v>0.0</v>
      </c>
      <c r="D20" s="18"/>
      <c r="E20" s="18"/>
      <c r="F20" s="18"/>
      <c r="G20" s="18"/>
    </row>
    <row r="21" ht="9.0" customHeight="1">
      <c r="A21" s="11" t="s">
        <v>20</v>
      </c>
      <c r="B21" s="12">
        <f t="shared" ref="B21:C21" si="3">B4+B12+B15</f>
        <v>38365242086</v>
      </c>
      <c r="C21" s="13">
        <f t="shared" si="3"/>
        <v>39618458385</v>
      </c>
      <c r="D21" s="14"/>
      <c r="E21" s="14"/>
      <c r="F21" s="14"/>
      <c r="G21" s="14"/>
    </row>
    <row r="22" ht="9.0" customHeight="1">
      <c r="A22" s="11" t="s">
        <v>21</v>
      </c>
      <c r="B22" s="12"/>
      <c r="C22" s="13"/>
      <c r="D22" s="14"/>
      <c r="E22" s="14"/>
      <c r="F22" s="14"/>
      <c r="G22" s="14"/>
    </row>
    <row r="23" ht="9.0" customHeight="1">
      <c r="A23" s="11" t="s">
        <v>22</v>
      </c>
      <c r="B23" s="12">
        <f>SUM(B24:B26)-1</f>
        <v>3733019001</v>
      </c>
      <c r="C23" s="13">
        <f>SUM(C24:C26)</f>
        <v>3367569555</v>
      </c>
      <c r="D23" s="14"/>
      <c r="E23" s="14"/>
      <c r="F23" s="14"/>
      <c r="G23" s="14"/>
    </row>
    <row r="24" ht="9.0" customHeight="1">
      <c r="A24" s="15" t="s">
        <v>23</v>
      </c>
      <c r="B24" s="16">
        <v>2.865618756E9</v>
      </c>
      <c r="C24" s="17">
        <v>2.579409436E9</v>
      </c>
      <c r="D24" s="18"/>
      <c r="E24" s="18"/>
      <c r="F24" s="18"/>
      <c r="G24" s="18"/>
    </row>
    <row r="25" ht="9.0" customHeight="1">
      <c r="A25" s="15" t="s">
        <v>24</v>
      </c>
      <c r="B25" s="16">
        <v>1.75673678E8</v>
      </c>
      <c r="C25" s="17">
        <v>1.47053841E8</v>
      </c>
      <c r="D25" s="18"/>
      <c r="E25" s="18"/>
      <c r="F25" s="18"/>
      <c r="G25" s="18"/>
    </row>
    <row r="26" ht="9.0" customHeight="1">
      <c r="A26" s="15" t="s">
        <v>25</v>
      </c>
      <c r="B26" s="16">
        <v>6.91726568E8</v>
      </c>
      <c r="C26" s="17">
        <v>6.41106278E8</v>
      </c>
      <c r="D26" s="18"/>
      <c r="E26" s="18"/>
      <c r="F26" s="18"/>
      <c r="G26" s="18"/>
    </row>
    <row r="27" ht="9.0" customHeight="1">
      <c r="A27" s="11" t="s">
        <v>26</v>
      </c>
      <c r="B27" s="12">
        <f>SUM(B28:B36)-1</f>
        <v>21440042643</v>
      </c>
      <c r="C27" s="13">
        <f>SUM(C28:C36)</f>
        <v>19912277158</v>
      </c>
      <c r="D27" s="14"/>
      <c r="E27" s="14"/>
      <c r="F27" s="14"/>
      <c r="G27" s="14"/>
    </row>
    <row r="28" ht="9.0" customHeight="1">
      <c r="A28" s="15" t="s">
        <v>27</v>
      </c>
      <c r="B28" s="16">
        <v>2.0130806706E10</v>
      </c>
      <c r="C28" s="17">
        <v>1.889921883E10</v>
      </c>
      <c r="D28" s="18"/>
      <c r="E28" s="18"/>
      <c r="F28" s="18"/>
      <c r="G28" s="18"/>
    </row>
    <row r="29" ht="9.0" customHeight="1">
      <c r="A29" s="15" t="s">
        <v>28</v>
      </c>
      <c r="B29" s="16">
        <v>2.6985E8</v>
      </c>
      <c r="C29" s="17">
        <v>2.40746684E8</v>
      </c>
      <c r="D29" s="18"/>
      <c r="E29" s="18"/>
      <c r="F29" s="18"/>
      <c r="G29" s="18"/>
    </row>
    <row r="30" ht="9.0" customHeight="1">
      <c r="A30" s="15" t="s">
        <v>29</v>
      </c>
      <c r="B30" s="16">
        <v>0.0</v>
      </c>
      <c r="C30" s="17">
        <v>9.2354854E7</v>
      </c>
      <c r="D30" s="18"/>
      <c r="E30" s="18"/>
      <c r="F30" s="18"/>
      <c r="G30" s="18"/>
    </row>
    <row r="31" ht="9.0" customHeight="1">
      <c r="A31" s="15" t="s">
        <v>30</v>
      </c>
      <c r="B31" s="16">
        <v>5.4575508E8</v>
      </c>
      <c r="C31" s="17">
        <v>1.78880273E8</v>
      </c>
      <c r="D31" s="18"/>
      <c r="E31" s="18"/>
      <c r="F31" s="18"/>
      <c r="G31" s="18"/>
    </row>
    <row r="32" ht="9.0" customHeight="1">
      <c r="A32" s="15" t="s">
        <v>31</v>
      </c>
      <c r="B32" s="16">
        <v>2.9672782E8</v>
      </c>
      <c r="C32" s="17">
        <v>3.0870831E8</v>
      </c>
      <c r="D32" s="18"/>
      <c r="E32" s="18"/>
      <c r="F32" s="18"/>
      <c r="G32" s="18"/>
    </row>
    <row r="33" ht="9.0" customHeight="1">
      <c r="A33" s="15" t="s">
        <v>32</v>
      </c>
      <c r="B33" s="16">
        <v>2.1588348E7</v>
      </c>
      <c r="C33" s="17">
        <v>2.0877414E7</v>
      </c>
      <c r="D33" s="18"/>
      <c r="E33" s="18"/>
      <c r="F33" s="18"/>
      <c r="G33" s="18"/>
    </row>
    <row r="34" ht="9.0" customHeight="1">
      <c r="A34" s="15" t="s">
        <v>33</v>
      </c>
      <c r="B34" s="16">
        <v>1.54849691E8</v>
      </c>
      <c r="C34" s="17">
        <v>1.51817161E8</v>
      </c>
      <c r="D34" s="18"/>
      <c r="E34" s="18"/>
      <c r="F34" s="18"/>
      <c r="G34" s="18"/>
    </row>
    <row r="35" ht="9.0" customHeight="1">
      <c r="A35" s="15" t="s">
        <v>34</v>
      </c>
      <c r="B35" s="16">
        <v>2.0464999E7</v>
      </c>
      <c r="C35" s="17">
        <v>1.9673632E7</v>
      </c>
      <c r="D35" s="18"/>
      <c r="E35" s="18"/>
      <c r="F35" s="18"/>
      <c r="G35" s="18"/>
    </row>
    <row r="36" ht="9.0" customHeight="1">
      <c r="A36" s="15" t="s">
        <v>35</v>
      </c>
      <c r="B36" s="16">
        <v>0.0</v>
      </c>
      <c r="C36" s="17">
        <v>0.0</v>
      </c>
      <c r="D36" s="18"/>
      <c r="E36" s="18"/>
      <c r="F36" s="18"/>
      <c r="G36" s="18"/>
    </row>
    <row r="37" ht="9.0" customHeight="1">
      <c r="A37" s="11" t="s">
        <v>36</v>
      </c>
      <c r="B37" s="12">
        <f t="shared" ref="B37:C37" si="4">SUM(B38:B40)</f>
        <v>8652830673</v>
      </c>
      <c r="C37" s="13">
        <f t="shared" si="4"/>
        <v>8868066599</v>
      </c>
      <c r="D37" s="14"/>
      <c r="E37" s="14"/>
      <c r="F37" s="14"/>
      <c r="G37" s="14"/>
    </row>
    <row r="38" ht="9.0" customHeight="1">
      <c r="A38" s="15" t="s">
        <v>37</v>
      </c>
      <c r="B38" s="16">
        <v>2.97725528E9</v>
      </c>
      <c r="C38" s="17">
        <v>3.118608598E9</v>
      </c>
      <c r="D38" s="18"/>
      <c r="E38" s="18"/>
      <c r="F38" s="18"/>
      <c r="G38" s="18"/>
    </row>
    <row r="39" ht="9.0" customHeight="1">
      <c r="A39" s="15" t="s">
        <v>38</v>
      </c>
      <c r="B39" s="16">
        <v>5.650425414E9</v>
      </c>
      <c r="C39" s="17">
        <v>5.725346981E9</v>
      </c>
      <c r="D39" s="18"/>
      <c r="E39" s="18"/>
      <c r="F39" s="18"/>
      <c r="G39" s="18"/>
    </row>
    <row r="40" ht="9.0" customHeight="1">
      <c r="A40" s="15" t="s">
        <v>39</v>
      </c>
      <c r="B40" s="16">
        <v>2.5149979E7</v>
      </c>
      <c r="C40" s="17">
        <v>2.411102E7</v>
      </c>
      <c r="D40" s="18"/>
      <c r="E40" s="18"/>
      <c r="F40" s="18"/>
      <c r="G40" s="18"/>
    </row>
    <row r="41" ht="9.0" customHeight="1">
      <c r="A41" s="11" t="s">
        <v>40</v>
      </c>
      <c r="B41" s="12">
        <f>SUM(B42:B46)</f>
        <v>677621001</v>
      </c>
      <c r="C41" s="13">
        <f>SUM(C42:C46)+1</f>
        <v>692736880</v>
      </c>
      <c r="D41" s="14"/>
      <c r="E41" s="14"/>
      <c r="F41" s="14"/>
      <c r="G41" s="14"/>
    </row>
    <row r="42" ht="9.0" customHeight="1">
      <c r="A42" s="15" t="s">
        <v>41</v>
      </c>
      <c r="B42" s="16">
        <v>4.01763777E8</v>
      </c>
      <c r="C42" s="17">
        <v>5.68537264E8</v>
      </c>
      <c r="D42" s="18"/>
      <c r="E42" s="18"/>
      <c r="F42" s="18"/>
      <c r="G42" s="18"/>
    </row>
    <row r="43" ht="9.0" customHeight="1">
      <c r="A43" s="15" t="s">
        <v>42</v>
      </c>
      <c r="B43" s="16">
        <v>0.0</v>
      </c>
      <c r="C43" s="17">
        <v>0.0</v>
      </c>
      <c r="D43" s="18"/>
      <c r="E43" s="18"/>
      <c r="F43" s="18"/>
      <c r="G43" s="18"/>
    </row>
    <row r="44" ht="9.0" customHeight="1">
      <c r="A44" s="15" t="s">
        <v>43</v>
      </c>
      <c r="B44" s="16">
        <v>1.5095647E7</v>
      </c>
      <c r="C44" s="17">
        <v>6450671.0</v>
      </c>
      <c r="D44" s="18"/>
      <c r="E44" s="18"/>
      <c r="F44" s="18"/>
      <c r="G44" s="18"/>
    </row>
    <row r="45" ht="9.0" customHeight="1">
      <c r="A45" s="15" t="s">
        <v>44</v>
      </c>
      <c r="B45" s="16">
        <v>2.60761577E8</v>
      </c>
      <c r="C45" s="17">
        <v>1.17748944E8</v>
      </c>
      <c r="D45" s="18"/>
      <c r="E45" s="18"/>
      <c r="F45" s="18"/>
      <c r="G45" s="18"/>
    </row>
    <row r="46" ht="9.0" customHeight="1">
      <c r="A46" s="15" t="s">
        <v>45</v>
      </c>
      <c r="B46" s="16">
        <v>0.0</v>
      </c>
      <c r="C46" s="17">
        <v>0.0</v>
      </c>
      <c r="D46" s="18"/>
      <c r="E46" s="18"/>
      <c r="F46" s="18"/>
      <c r="G46" s="18"/>
    </row>
    <row r="47" ht="9.0" customHeight="1">
      <c r="A47" s="23" t="s">
        <v>46</v>
      </c>
      <c r="B47" s="12">
        <f>SUM(B48:B53)+1</f>
        <v>277987374</v>
      </c>
      <c r="C47" s="13">
        <f>SUM(C48:C53)</f>
        <v>187443602</v>
      </c>
      <c r="D47" s="14"/>
      <c r="E47" s="14"/>
      <c r="F47" s="14"/>
      <c r="G47" s="14"/>
    </row>
    <row r="48" ht="9.0" customHeight="1">
      <c r="A48" s="15" t="s">
        <v>47</v>
      </c>
      <c r="B48" s="16">
        <v>2.76953695E8</v>
      </c>
      <c r="C48" s="17">
        <v>1.54234602E8</v>
      </c>
      <c r="D48" s="18"/>
      <c r="E48" s="18"/>
      <c r="F48" s="18"/>
      <c r="G48" s="18"/>
    </row>
    <row r="49" ht="9.0" customHeight="1">
      <c r="A49" s="15" t="s">
        <v>48</v>
      </c>
      <c r="B49" s="16">
        <v>0.0</v>
      </c>
      <c r="C49" s="17">
        <v>0.0</v>
      </c>
      <c r="D49" s="18"/>
      <c r="E49" s="18"/>
      <c r="F49" s="18"/>
      <c r="G49" s="18"/>
    </row>
    <row r="50" ht="9.0" customHeight="1">
      <c r="A50" s="15" t="s">
        <v>49</v>
      </c>
      <c r="B50" s="16">
        <v>0.0</v>
      </c>
      <c r="C50" s="17">
        <v>0.0</v>
      </c>
      <c r="D50" s="18"/>
      <c r="E50" s="18"/>
      <c r="F50" s="18"/>
      <c r="G50" s="18"/>
    </row>
    <row r="51" ht="9.75" customHeight="1">
      <c r="A51" s="15" t="s">
        <v>50</v>
      </c>
      <c r="B51" s="16">
        <v>0.0</v>
      </c>
      <c r="C51" s="17">
        <v>0.0</v>
      </c>
      <c r="D51" s="18"/>
      <c r="E51" s="18"/>
      <c r="F51" s="18"/>
      <c r="G51" s="18"/>
    </row>
    <row r="52" ht="9.0" customHeight="1">
      <c r="A52" s="15" t="s">
        <v>51</v>
      </c>
      <c r="B52" s="16">
        <v>0.0</v>
      </c>
      <c r="C52" s="17">
        <v>0.0</v>
      </c>
      <c r="D52" s="18"/>
      <c r="E52" s="18"/>
      <c r="F52" s="18"/>
      <c r="G52" s="18"/>
    </row>
    <row r="53" ht="9.0" customHeight="1">
      <c r="A53" s="15" t="s">
        <v>52</v>
      </c>
      <c r="B53" s="16">
        <v>1033678.0</v>
      </c>
      <c r="C53" s="17">
        <v>3.3209E7</v>
      </c>
      <c r="D53" s="18"/>
      <c r="E53" s="18"/>
      <c r="F53" s="18"/>
      <c r="G53" s="18"/>
    </row>
    <row r="54" ht="9.0" customHeight="1">
      <c r="A54" s="23" t="s">
        <v>53</v>
      </c>
      <c r="B54" s="12">
        <f t="shared" ref="B54:C54" si="5">SUM(B55)</f>
        <v>1151251305</v>
      </c>
      <c r="C54" s="13">
        <f t="shared" si="5"/>
        <v>112754834</v>
      </c>
      <c r="D54" s="14"/>
      <c r="E54" s="14"/>
      <c r="F54" s="14"/>
      <c r="G54" s="14"/>
    </row>
    <row r="55" ht="9.0" customHeight="1">
      <c r="A55" s="15" t="s">
        <v>54</v>
      </c>
      <c r="B55" s="16">
        <v>1.151251305E9</v>
      </c>
      <c r="C55" s="17">
        <v>1.12754834E8</v>
      </c>
      <c r="D55" s="18"/>
      <c r="E55" s="18"/>
      <c r="F55" s="18"/>
      <c r="G55" s="18"/>
    </row>
    <row r="56" ht="9.0" customHeight="1">
      <c r="A56" s="11" t="s">
        <v>55</v>
      </c>
      <c r="B56" s="12">
        <f>B23+B27+B37+B41+B47+B54</f>
        <v>35932751997</v>
      </c>
      <c r="C56" s="13">
        <f>C23+C27+C37+C41+C47+C54-1</f>
        <v>33140848627</v>
      </c>
      <c r="D56" s="14"/>
      <c r="E56" s="24"/>
      <c r="F56" s="14"/>
      <c r="G56" s="14"/>
    </row>
    <row r="57" ht="9.0" customHeight="1">
      <c r="A57" s="25" t="s">
        <v>56</v>
      </c>
      <c r="B57" s="26">
        <f>B21-B56</f>
        <v>2432490089</v>
      </c>
      <c r="C57" s="27">
        <f>C21-C56-1</f>
        <v>6477609757</v>
      </c>
      <c r="D57" s="14"/>
      <c r="E57" s="14"/>
      <c r="F57" s="14"/>
      <c r="G57" s="14"/>
      <c r="H57" s="3"/>
      <c r="I57" s="3"/>
    </row>
    <row r="58" ht="10.5" customHeight="1">
      <c r="A58" s="28" t="s">
        <v>57</v>
      </c>
    </row>
    <row r="59" ht="35.25" customHeight="1">
      <c r="A59" s="29" t="s">
        <v>58</v>
      </c>
      <c r="B59" s="29"/>
      <c r="D59" s="30"/>
      <c r="E59" s="30"/>
      <c r="F59" s="30"/>
    </row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C1"/>
    <mergeCell ref="A58:C58"/>
    <mergeCell ref="B59:C59"/>
  </mergeCells>
  <printOptions/>
  <pageMargins bottom="0.75" footer="0.0" header="0.0" left="0.7" right="0.7" top="0.75"/>
  <pageSetup orientation="portrait"/>
  <drawing r:id="rId1"/>
</worksheet>
</file>