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 Reyes\Documents\PUBLICACIONES\PUBLICACIONES 4T 2021\INFORMACIÓN CONTABLE ESTATAL\"/>
    </mc:Choice>
  </mc:AlternateContent>
  <xr:revisionPtr revIDLastSave="0" documentId="8_{DEE0CCD2-C676-4A68-8957-21AD1EAFEF5B}" xr6:coauthVersionLast="47" xr6:coauthVersionMax="47" xr10:uidLastSave="{00000000-0000-0000-0000-000000000000}"/>
  <bookViews>
    <workbookView xWindow="-120" yWindow="-120" windowWidth="20730" windowHeight="11160" xr2:uid="{C66A48A6-78D5-4704-BE22-71130DE57701}"/>
  </bookViews>
  <sheets>
    <sheet name="E ANALÍTICO DEL ACTIVO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D14" i="1"/>
  <c r="C14" i="1"/>
  <c r="E14" i="1" s="1"/>
  <c r="F14" i="1" s="1"/>
  <c r="B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D6" i="1"/>
  <c r="D5" i="1" s="1"/>
  <c r="C6" i="1"/>
  <c r="B6" i="1"/>
  <c r="E6" i="1" s="1"/>
  <c r="C5" i="1"/>
  <c r="F6" i="1" l="1"/>
  <c r="F5" i="1" s="1"/>
  <c r="E5" i="1"/>
  <c r="B5" i="1"/>
</calcChain>
</file>

<file path=xl/sharedStrings.xml><?xml version="1.0" encoding="utf-8"?>
<sst xmlns="http://schemas.openxmlformats.org/spreadsheetml/2006/main" count="29" uniqueCount="29">
  <si>
    <t>4° Informe Trimestral de Avance de Gestión 2021
Gobierno del Estado de Oaxaca
Estado Analítico del Activo
Del 1 de enero al 31 de diciembre de 2021
(Pesos)</t>
  </si>
  <si>
    <t>Concepto</t>
  </si>
  <si>
    <t>Saldo Inicial</t>
  </si>
  <si>
    <t xml:space="preserve">Cargos del periodo
</t>
  </si>
  <si>
    <t>Abonos del periodo</t>
  </si>
  <si>
    <t xml:space="preserve">Saldo Final
</t>
  </si>
  <si>
    <t xml:space="preserve">Variación del Periodo
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</si>
  <si>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</si>
  <si>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</si>
  <si>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</si>
  <si>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</si>
  <si>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</si>
  <si>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</si>
  <si>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</si>
  <si>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</si>
  <si>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</si>
  <si>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</si>
  <si>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</si>
  <si>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</si>
  <si>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</si>
  <si>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</si>
  <si>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</si>
  <si>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</si>
  <si>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</si>
  <si>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</si>
  <si>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</si>
  <si>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</si>
  <si>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 xml:space="preserve">
LIC. JORGE ANTONIO HIDALGO TIRADO 
SECRETARIO DE FINANZAS</t>
  </si>
  <si>
    <t xml:space="preserve">
C.P. VICTOR MANUEL HUITRON GUTIÉRREZ
DIRECTOR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</si>
</sst>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b/>
      <sz val="5"/>
      <color theme="1"/>
      <name val="Univia Pro Book"/>
      <family val="3"/>
    </font>
    <font>
      <sz val="10"/>
      <color rgb="FF000000"/>
      <name val="Times New Roman"/>
      <family val="1"/>
    </font>
    <font>
      <sz val="11"/>
      <name val="Arial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3" fontId="4" fillId="0" borderId="8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top" shrinkToFit="1"/>
    </xf>
    <xf numFmtId="3" fontId="7" fillId="0" borderId="8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vertical="top" shrinkToFi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0</xdr:row>
      <xdr:rowOff>85725</xdr:rowOff>
    </xdr:from>
    <xdr:ext cx="904875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99A39A91-C6ED-4863-9C8A-A79D5DA07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2225" y="85725"/>
          <a:ext cx="904875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A439-5FF0-4420-90E4-13E14024A3AB}">
  <sheetPr>
    <tabColor rgb="FF44546A"/>
  </sheetPr>
  <dimension ref="A1:Z1000"/>
  <sheetViews>
    <sheetView tabSelected="1" workbookViewId="0">
      <selection activeCell="B29" sqref="B29"/>
    </sheetView>
  </sheetViews>
  <sheetFormatPr baseColWidth="10" defaultColWidth="12.625" defaultRowHeight="15" customHeight="1" x14ac:dyDescent="0.2"/>
  <cols>
    <col min="1" max="1" width="34.25" customWidth="1"/>
    <col min="2" max="2" width="14.125" customWidth="1"/>
    <col min="3" max="4" width="13.25" customWidth="1"/>
    <col min="5" max="6" width="14.125" customWidth="1"/>
    <col min="7" max="7" width="7" customWidth="1"/>
    <col min="8" max="8" width="9.5" customWidth="1"/>
    <col min="9" max="9" width="10.625" customWidth="1"/>
    <col min="10" max="26" width="7" customWidth="1"/>
  </cols>
  <sheetData>
    <row r="1" spans="1:26" ht="12.7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2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1.25" customHeight="1" x14ac:dyDescent="0.2">
      <c r="A4" s="8"/>
      <c r="B4" s="9"/>
      <c r="C4" s="10"/>
      <c r="D4" s="10"/>
      <c r="E4" s="11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 x14ac:dyDescent="0.2">
      <c r="A5" s="12" t="s">
        <v>7</v>
      </c>
      <c r="B5" s="13">
        <f>B6+B14</f>
        <v>29796447928</v>
      </c>
      <c r="C5" s="13">
        <f>C6+C14</f>
        <v>344573449114</v>
      </c>
      <c r="D5" s="13">
        <f t="shared" ref="D5" si="0">D6+D14</f>
        <v>345256844248</v>
      </c>
      <c r="E5" s="13">
        <f>E6+E14</f>
        <v>29113052794</v>
      </c>
      <c r="F5" s="13">
        <f>F6+F14+1</f>
        <v>-683395133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" customHeight="1" x14ac:dyDescent="0.2">
      <c r="A6" s="12" t="s">
        <v>8</v>
      </c>
      <c r="B6" s="15">
        <f>SUM(B7:B13)</f>
        <v>12132393639</v>
      </c>
      <c r="C6" s="15">
        <f>C7+C8+C9</f>
        <v>327160487772</v>
      </c>
      <c r="D6" s="15">
        <f>D7+D8+D9+D11</f>
        <v>327526752873</v>
      </c>
      <c r="E6" s="15">
        <f>B6+C6-D6</f>
        <v>11766128538</v>
      </c>
      <c r="F6" s="15">
        <f t="shared" ref="F6:F13" si="1">E6-B6</f>
        <v>-366265101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" customHeight="1" x14ac:dyDescent="0.2">
      <c r="A7" s="16" t="s">
        <v>9</v>
      </c>
      <c r="B7" s="17">
        <v>3124034072</v>
      </c>
      <c r="C7" s="17">
        <v>205676428210</v>
      </c>
      <c r="D7" s="17">
        <v>206777592270</v>
      </c>
      <c r="E7" s="18">
        <f t="shared" ref="E7:E14" si="2">B7+C7-D7</f>
        <v>2022870012</v>
      </c>
      <c r="F7" s="17">
        <f>E7-B7-1</f>
        <v>-1101164061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2">
      <c r="A8" s="19" t="s">
        <v>10</v>
      </c>
      <c r="B8" s="17">
        <v>8793814586</v>
      </c>
      <c r="C8" s="17">
        <v>120831513439</v>
      </c>
      <c r="D8" s="17">
        <v>120197132622</v>
      </c>
      <c r="E8" s="18">
        <f t="shared" si="2"/>
        <v>9428195403</v>
      </c>
      <c r="F8" s="17">
        <f>E8-B8+1</f>
        <v>634380818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19" t="s">
        <v>11</v>
      </c>
      <c r="B9" s="17">
        <v>214544981</v>
      </c>
      <c r="C9" s="17">
        <v>652546123</v>
      </c>
      <c r="D9" s="17">
        <v>552027981</v>
      </c>
      <c r="E9" s="18">
        <f t="shared" si="2"/>
        <v>315063123</v>
      </c>
      <c r="F9" s="17">
        <f t="shared" si="1"/>
        <v>100518142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19" t="s">
        <v>12</v>
      </c>
      <c r="B10" s="17">
        <v>0</v>
      </c>
      <c r="C10" s="17">
        <v>0</v>
      </c>
      <c r="D10" s="17">
        <v>0</v>
      </c>
      <c r="E10" s="17">
        <f t="shared" si="2"/>
        <v>0</v>
      </c>
      <c r="F10" s="17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19" t="s">
        <v>13</v>
      </c>
      <c r="B11" s="17">
        <v>0</v>
      </c>
      <c r="C11" s="17">
        <v>0</v>
      </c>
      <c r="D11" s="17">
        <v>0</v>
      </c>
      <c r="E11" s="17">
        <f t="shared" si="2"/>
        <v>0</v>
      </c>
      <c r="F11" s="17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">
      <c r="A12" s="19" t="s">
        <v>14</v>
      </c>
      <c r="B12" s="17">
        <v>0</v>
      </c>
      <c r="C12" s="17">
        <v>0</v>
      </c>
      <c r="D12" s="17">
        <v>0</v>
      </c>
      <c r="E12" s="17">
        <f t="shared" si="2"/>
        <v>0</v>
      </c>
      <c r="F12" s="17">
        <f t="shared" si="1"/>
        <v>0</v>
      </c>
      <c r="G12" s="3"/>
      <c r="H12" s="3"/>
      <c r="I12" s="2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19" t="s">
        <v>15</v>
      </c>
      <c r="B13" s="17">
        <v>0</v>
      </c>
      <c r="C13" s="17">
        <v>0</v>
      </c>
      <c r="D13" s="17">
        <v>0</v>
      </c>
      <c r="E13" s="17">
        <f t="shared" si="2"/>
        <v>0</v>
      </c>
      <c r="F13" s="17">
        <f t="shared" si="1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 x14ac:dyDescent="0.2">
      <c r="A14" s="12" t="s">
        <v>16</v>
      </c>
      <c r="B14" s="15">
        <f>SUM(B15:B23)-1</f>
        <v>17664054289</v>
      </c>
      <c r="C14" s="15">
        <f>SUM(C15:C23)</f>
        <v>17412961342</v>
      </c>
      <c r="D14" s="15">
        <f>SUM(D15:D23)-1</f>
        <v>17730091375</v>
      </c>
      <c r="E14" s="15">
        <f t="shared" si="2"/>
        <v>17346924256</v>
      </c>
      <c r="F14" s="15">
        <f>E14-B14</f>
        <v>-317130033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" customHeight="1" x14ac:dyDescent="0.2">
      <c r="A15" s="16" t="s">
        <v>17</v>
      </c>
      <c r="B15" s="17">
        <v>791246434</v>
      </c>
      <c r="C15" s="17">
        <v>14164595871</v>
      </c>
      <c r="D15" s="17">
        <v>14231751609</v>
      </c>
      <c r="E15" s="17">
        <f>B15+C15-D15</f>
        <v>724090696</v>
      </c>
      <c r="F15" s="17">
        <f>E15-B15</f>
        <v>-67155738</v>
      </c>
      <c r="G15" s="3"/>
      <c r="H15" s="2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 x14ac:dyDescent="0.2">
      <c r="A16" s="19" t="s">
        <v>18</v>
      </c>
      <c r="B16" s="17">
        <v>24169</v>
      </c>
      <c r="C16" s="17">
        <v>0</v>
      </c>
      <c r="D16" s="17">
        <v>0</v>
      </c>
      <c r="E16" s="17">
        <f t="shared" ref="E16:E17" si="3">B16+C16-D16</f>
        <v>24169</v>
      </c>
      <c r="F16" s="17">
        <f t="shared" ref="F16:F23" si="4">E16-B16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2">
      <c r="A17" s="19" t="s">
        <v>19</v>
      </c>
      <c r="B17" s="17">
        <v>14450529081</v>
      </c>
      <c r="C17" s="17">
        <v>2933712888</v>
      </c>
      <c r="D17" s="17">
        <v>2939567294</v>
      </c>
      <c r="E17" s="17">
        <f t="shared" si="3"/>
        <v>14444674675</v>
      </c>
      <c r="F17" s="17">
        <f t="shared" si="4"/>
        <v>-5854406</v>
      </c>
      <c r="G17" s="3"/>
      <c r="H17" s="2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">
      <c r="A18" s="19" t="s">
        <v>20</v>
      </c>
      <c r="B18" s="17">
        <v>3210551642</v>
      </c>
      <c r="C18" s="17">
        <v>239596986</v>
      </c>
      <c r="D18" s="17">
        <v>206183280</v>
      </c>
      <c r="E18" s="17">
        <f>B18+C18-D18</f>
        <v>3243965348</v>
      </c>
      <c r="F18" s="17">
        <f t="shared" si="4"/>
        <v>33413706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19" t="s">
        <v>21</v>
      </c>
      <c r="B19" s="17">
        <v>205852884</v>
      </c>
      <c r="C19" s="17">
        <v>49368278</v>
      </c>
      <c r="D19" s="17">
        <v>5325036</v>
      </c>
      <c r="E19" s="17">
        <f>B19+C19-D19</f>
        <v>249896126</v>
      </c>
      <c r="F19" s="17">
        <f t="shared" si="4"/>
        <v>44043242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2">
      <c r="A20" s="19" t="s">
        <v>22</v>
      </c>
      <c r="B20" s="17">
        <v>-994149920</v>
      </c>
      <c r="C20" s="17">
        <v>25687319</v>
      </c>
      <c r="D20" s="17">
        <v>347264157</v>
      </c>
      <c r="E20" s="17">
        <f>B20+C20-D20</f>
        <v>-1315726758</v>
      </c>
      <c r="F20" s="17">
        <f t="shared" si="4"/>
        <v>-321576838</v>
      </c>
      <c r="G20" s="3"/>
      <c r="H20" s="3"/>
      <c r="I20" s="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 x14ac:dyDescent="0.2">
      <c r="A21" s="19" t="s">
        <v>23</v>
      </c>
      <c r="B21" s="17">
        <v>0</v>
      </c>
      <c r="C21" s="17">
        <v>0</v>
      </c>
      <c r="D21" s="17">
        <v>0</v>
      </c>
      <c r="E21" s="17">
        <f t="shared" ref="E21:E23" si="5">B21+C21-D21</f>
        <v>0</v>
      </c>
      <c r="F21" s="17">
        <f t="shared" si="4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19" t="s">
        <v>24</v>
      </c>
      <c r="B22" s="17">
        <v>0</v>
      </c>
      <c r="C22" s="17">
        <v>0</v>
      </c>
      <c r="D22" s="17">
        <v>0</v>
      </c>
      <c r="E22" s="17">
        <f t="shared" si="5"/>
        <v>0</v>
      </c>
      <c r="F22" s="17">
        <f t="shared" si="4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 x14ac:dyDescent="0.2">
      <c r="A23" s="19" t="s">
        <v>25</v>
      </c>
      <c r="B23" s="17">
        <v>0</v>
      </c>
      <c r="C23" s="17">
        <v>0</v>
      </c>
      <c r="D23" s="17">
        <v>0</v>
      </c>
      <c r="E23" s="17">
        <f t="shared" si="5"/>
        <v>0</v>
      </c>
      <c r="F23" s="17">
        <f t="shared" si="4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 x14ac:dyDescent="0.2">
      <c r="A24" s="21"/>
      <c r="B24" s="22"/>
      <c r="C24" s="22"/>
      <c r="D24" s="22"/>
      <c r="E24" s="22"/>
      <c r="F24" s="2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 x14ac:dyDescent="0.2">
      <c r="A25" s="23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 x14ac:dyDescent="0.2">
      <c r="A26" s="24" t="s">
        <v>27</v>
      </c>
      <c r="B26" s="2"/>
      <c r="C26" s="24" t="s">
        <v>28</v>
      </c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/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F2"/>
    <mergeCell ref="A3:A4"/>
    <mergeCell ref="A26:B26"/>
    <mergeCell ref="C26:F26"/>
  </mergeCells>
  <pageMargins left="0.81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ANALÍTICO DEL ACTIVO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2022-01-31T20:38:40Z</dcterms:created>
  <dcterms:modified xsi:type="dcterms:W3CDTF">2022-01-31T20:38:57Z</dcterms:modified>
</cp:coreProperties>
</file>