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apatan\Desktop\avance de gestion financiera\TRIMESTRES\2025\4to trimestre\ingresos\"/>
    </mc:Choice>
  </mc:AlternateContent>
  <bookViews>
    <workbookView xWindow="5400" yWindow="885" windowWidth="12510" windowHeight="12075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4" l="1"/>
  <c r="G49" i="4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B70" i="4" l="1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<sst xmlns="http://schemas.openxmlformats.org/spreadsheetml/2006/main" count="78" uniqueCount="78">
  <si>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</si>
  <si>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</si>
  <si>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</si>
  <si>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</si>
  <si>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</si>
  <si>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</si>
  <si>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</si>
  <si>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</si>
  <si>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</si>
  <si>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</si>
  <si>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</si>
  <si>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</si>
  <si>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</si>
  <si>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</si>
  <si>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</si>
  <si>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</si>
  <si>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</si>
  <si>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</si>
  <si>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</si>
  <si>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</si>
  <si>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</si>
  <si>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</si>
  <si>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</si>
  <si>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</si>
  <si>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</si>
  <si>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</si>
  <si>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</si>
  <si>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</si>
  <si>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</si>
  <si>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</si>
  <si>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</si>
  <si>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</si>
  <si>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</si>
  <si>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</si>
  <si>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</si>
  <si>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</si>
  <si>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</si>
  <si>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</si>
  <si>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</si>
  <si>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</si>
  <si>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</si>
  <si>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</si>
  <si>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</si>
  <si>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</si>
  <si>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</si>
  <si>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</si>
  <si>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</si>
  <si>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</si>
  <si>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</si>
  <si>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</si>
  <si>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</si>
  <si>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</si>
  <si>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</si>
  <si>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</si>
  <si>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</si>
  <si>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</si>
  <si>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</si>
  <si>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</si>
  <si>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</si>
  <si>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</si>
  <si>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</si>
  <si>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</si>
  <si>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</si>
  <si>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</si>
  <si>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</si>
  <si>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</si>
  <si>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</si>
  <si>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</si>
  <si>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</si>
  <si>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</si>
  <si>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</si>
  <si>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t>Formato 5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</si>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</sst>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/>
    <cellStyle name="Hipervínculo 2" xfId="77"/>
    <cellStyle name="Hipervínculo 3" xfId="79"/>
    <cellStyle name="Millares" xfId="28" builtinId="3"/>
    <cellStyle name="Millares 10" xfId="36"/>
    <cellStyle name="Millares 11" xfId="37"/>
    <cellStyle name="Millares 12" xfId="38"/>
    <cellStyle name="Millares 13" xfId="39"/>
    <cellStyle name="Millares 14" xfId="40"/>
    <cellStyle name="Millares 15" xfId="41"/>
    <cellStyle name="Millares 15 2" xfId="42"/>
    <cellStyle name="Millares 16" xfId="43"/>
    <cellStyle name="Millares 17" xfId="44"/>
    <cellStyle name="Millares 18" xfId="45"/>
    <cellStyle name="Millares 2" xfId="1"/>
    <cellStyle name="Millares 2 2" xfId="4"/>
    <cellStyle name="Millares 2 2 2" xfId="5"/>
    <cellStyle name="Millares 2 3" xfId="6"/>
    <cellStyle name="Millares 2 4" xfId="46"/>
    <cellStyle name="Millares 3" xfId="7"/>
    <cellStyle name="Millares 3 2" xfId="8"/>
    <cellStyle name="Millares 3 3" xfId="47"/>
    <cellStyle name="Millares 4" xfId="3"/>
    <cellStyle name="Millares 4 2" xfId="9"/>
    <cellStyle name="Millares 4 2 2" xfId="25"/>
    <cellStyle name="Millares 4 2 2 2" xfId="29"/>
    <cellStyle name="Millares 4 2 3" xfId="78"/>
    <cellStyle name="Millares 4 3" xfId="48"/>
    <cellStyle name="Millares 5" xfId="10"/>
    <cellStyle name="Millares 5 2" xfId="49"/>
    <cellStyle name="Millares 6" xfId="11"/>
    <cellStyle name="Millares 7" xfId="12"/>
    <cellStyle name="Millares 7 2" xfId="30"/>
    <cellStyle name="Millares 7 3" xfId="50"/>
    <cellStyle name="Millares 8" xfId="13"/>
    <cellStyle name="Millares 8 2" xfId="31"/>
    <cellStyle name="Millares 8 3" xfId="51"/>
    <cellStyle name="Millares 9" xfId="52"/>
    <cellStyle name="Moneda 2" xfId="53"/>
    <cellStyle name="Moneda 3" xfId="54"/>
    <cellStyle name="Normal" xfId="0" builtinId="0"/>
    <cellStyle name="Normal 10" xfId="33"/>
    <cellStyle name="Normal 11" xfId="55"/>
    <cellStyle name="Normal 12" xfId="56"/>
    <cellStyle name="Normal 13" xfId="57"/>
    <cellStyle name="Normal 14" xfId="58"/>
    <cellStyle name="Normal 15" xfId="59"/>
    <cellStyle name="Normal 16" xfId="60"/>
    <cellStyle name="Normal 17" xfId="61"/>
    <cellStyle name="Normal 18" xfId="62"/>
    <cellStyle name="Normal 19" xfId="63"/>
    <cellStyle name="Normal 2" xfId="14"/>
    <cellStyle name="Normal 2 2" xfId="2"/>
    <cellStyle name="Normal 2 3" xfId="64"/>
    <cellStyle name="Normal 20" xfId="65"/>
    <cellStyle name="Normal 21" xfId="66"/>
    <cellStyle name="Normal 21 2" xfId="67"/>
    <cellStyle name="Normal 22" xfId="68"/>
    <cellStyle name="Normal 22 2" xfId="69"/>
    <cellStyle name="Normal 23" xfId="70"/>
    <cellStyle name="Normal 24" xfId="71"/>
    <cellStyle name="Normal 25" xfId="34"/>
    <cellStyle name="Normal 26" xfId="72"/>
    <cellStyle name="Normal 3" xfId="15"/>
    <cellStyle name="Normal 3 2" xfId="16"/>
    <cellStyle name="Normal 3 2 2" xfId="73"/>
    <cellStyle name="Normal 3 3" xfId="17"/>
    <cellStyle name="Normal 3 3 2" xfId="26"/>
    <cellStyle name="Normal 3 4" xfId="18"/>
    <cellStyle name="Normal 4" xfId="19"/>
    <cellStyle name="Normal 5" xfId="20"/>
    <cellStyle name="Normal 5 2" xfId="27"/>
    <cellStyle name="Normal 6" xfId="21"/>
    <cellStyle name="Normal 6 2" xfId="22"/>
    <cellStyle name="Normal 7" xfId="23"/>
    <cellStyle name="Normal 7 2" xfId="32"/>
    <cellStyle name="Normal 8" xfId="24"/>
    <cellStyle name="Normal 8 2" xfId="74"/>
    <cellStyle name="Normal 9" xfId="75"/>
    <cellStyle name="Porcentual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895350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06"/>
  <sheetViews>
    <sheetView showGridLines="0" tabSelected="1" zoomScaleNormal="100" zoomScaleSheetLayoutView="100" workbookViewId="0">
      <selection activeCell="H106" sqref="H106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140625" customWidth="1"/>
    <col min="4" max="4" width="12.4257812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 t="s">
        <v>71</v>
      </c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77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2172361309</v>
      </c>
      <c r="C13" s="17">
        <v>0</v>
      </c>
      <c r="D13" s="17">
        <f>B13+C13</f>
        <v>2172361309</v>
      </c>
      <c r="E13" s="17">
        <v>2422677822</v>
      </c>
      <c r="F13" s="17">
        <f>E13</f>
        <v>2422677822</v>
      </c>
      <c r="G13" s="17">
        <f t="shared" ref="G13:G19" si="0">F13-B13</f>
        <v>250316513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2709791678</v>
      </c>
      <c r="C16" s="17">
        <v>0</v>
      </c>
      <c r="D16" s="17">
        <f t="shared" si="1"/>
        <v>2709791678</v>
      </c>
      <c r="E16" s="17">
        <v>2963447054.6899996</v>
      </c>
      <c r="F16" s="17">
        <f t="shared" si="2"/>
        <v>2963447054.6899996</v>
      </c>
      <c r="G16" s="17">
        <f t="shared" si="0"/>
        <v>253655376.68999958</v>
      </c>
      <c r="H16" s="18"/>
      <c r="I16" s="27"/>
    </row>
    <row r="17" spans="1:9" ht="11.25" customHeight="1" x14ac:dyDescent="0.25">
      <c r="A17" s="4" t="s">
        <v>14</v>
      </c>
      <c r="B17" s="17">
        <v>215311556</v>
      </c>
      <c r="C17" s="17">
        <v>0</v>
      </c>
      <c r="D17" s="17">
        <f t="shared" si="1"/>
        <v>215311556</v>
      </c>
      <c r="E17" s="17">
        <v>858110076.05999994</v>
      </c>
      <c r="F17" s="17">
        <f t="shared" si="2"/>
        <v>858110076.05999994</v>
      </c>
      <c r="G17" s="17">
        <f t="shared" si="0"/>
        <v>642798520.05999994</v>
      </c>
      <c r="H17" s="18"/>
      <c r="I17" s="27"/>
    </row>
    <row r="18" spans="1:9" ht="11.25" customHeight="1" x14ac:dyDescent="0.25">
      <c r="A18" s="4" t="s">
        <v>15</v>
      </c>
      <c r="B18" s="17">
        <v>126191969</v>
      </c>
      <c r="C18" s="17">
        <v>0</v>
      </c>
      <c r="D18" s="17">
        <f t="shared" si="1"/>
        <v>126191969</v>
      </c>
      <c r="E18" s="17">
        <v>668079206.08999991</v>
      </c>
      <c r="F18" s="17">
        <f t="shared" si="2"/>
        <v>668079206.08999991</v>
      </c>
      <c r="G18" s="17">
        <f t="shared" si="0"/>
        <v>541887237.08999991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35438581158</v>
      </c>
      <c r="F20" s="16">
        <f t="shared" si="3"/>
        <v>35438581158</v>
      </c>
      <c r="G20" s="16">
        <f t="shared" si="3"/>
        <v>1172725825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28629408949</v>
      </c>
      <c r="F22" s="17">
        <f t="shared" ref="F22:F32" si="5">E22</f>
        <v>28629408949</v>
      </c>
      <c r="G22" s="17">
        <f t="shared" ref="G22:G32" si="6">F22-B22</f>
        <v>807452038</v>
      </c>
      <c r="H22" s="18"/>
      <c r="I22" s="27"/>
    </row>
    <row r="23" spans="1:9" ht="11.25" customHeight="1" x14ac:dyDescent="0.25">
      <c r="A23" s="13" t="s">
        <v>29</v>
      </c>
      <c r="B23" s="17">
        <v>1779961032</v>
      </c>
      <c r="C23" s="17">
        <v>0</v>
      </c>
      <c r="D23" s="17">
        <f t="shared" si="4"/>
        <v>1779961032</v>
      </c>
      <c r="E23" s="17">
        <v>1763067210</v>
      </c>
      <c r="F23" s="17">
        <f t="shared" si="5"/>
        <v>1763067210</v>
      </c>
      <c r="G23" s="17">
        <f t="shared" si="6"/>
        <v>-16893822</v>
      </c>
      <c r="H23" s="18"/>
      <c r="I23" s="27"/>
    </row>
    <row r="24" spans="1:9" ht="11.25" customHeight="1" x14ac:dyDescent="0.25">
      <c r="A24" s="13" t="s">
        <v>30</v>
      </c>
      <c r="B24" s="17">
        <v>1555781256</v>
      </c>
      <c r="C24" s="17">
        <v>0</v>
      </c>
      <c r="D24" s="17">
        <f t="shared" si="4"/>
        <v>1555781256</v>
      </c>
      <c r="E24" s="17">
        <v>1914887440</v>
      </c>
      <c r="F24" s="17">
        <f t="shared" si="5"/>
        <v>1914887440</v>
      </c>
      <c r="G24" s="17">
        <f t="shared" si="6"/>
        <v>359106184</v>
      </c>
      <c r="H24" s="18"/>
      <c r="I24" s="27"/>
    </row>
    <row r="25" spans="1:9" ht="11.25" customHeight="1" x14ac:dyDescent="0.25">
      <c r="A25" s="13" t="s">
        <v>31</v>
      </c>
      <c r="B25" s="17">
        <v>605273465</v>
      </c>
      <c r="C25" s="17">
        <v>0</v>
      </c>
      <c r="D25" s="17">
        <f t="shared" si="4"/>
        <v>605273465</v>
      </c>
      <c r="E25" s="17">
        <v>563532269</v>
      </c>
      <c r="F25" s="17">
        <f t="shared" si="5"/>
        <v>563532269</v>
      </c>
      <c r="G25" s="17">
        <f t="shared" si="6"/>
        <v>-41741196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325171823</v>
      </c>
      <c r="C27" s="17">
        <v>0</v>
      </c>
      <c r="D27" s="17">
        <f t="shared" si="4"/>
        <v>325171823</v>
      </c>
      <c r="E27" s="17">
        <v>307476174</v>
      </c>
      <c r="F27" s="17">
        <f t="shared" si="5"/>
        <v>307476174</v>
      </c>
      <c r="G27" s="17">
        <f t="shared" si="6"/>
        <v>-17695649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610190934</v>
      </c>
      <c r="C30" s="17">
        <v>0</v>
      </c>
      <c r="D30" s="17">
        <f t="shared" si="4"/>
        <v>610190934</v>
      </c>
      <c r="E30" s="17">
        <v>625412725</v>
      </c>
      <c r="F30" s="17">
        <f t="shared" si="5"/>
        <v>625412725</v>
      </c>
      <c r="G30" s="17">
        <f t="shared" si="6"/>
        <v>15221791</v>
      </c>
      <c r="H30" s="18"/>
      <c r="I30" s="27"/>
    </row>
    <row r="31" spans="1:9" x14ac:dyDescent="0.25">
      <c r="A31" s="13" t="s">
        <v>37</v>
      </c>
      <c r="B31" s="17">
        <v>1567519912</v>
      </c>
      <c r="C31" s="17">
        <v>0</v>
      </c>
      <c r="D31" s="17">
        <f>B31+C31</f>
        <v>1567519912</v>
      </c>
      <c r="E31" s="17">
        <v>1634796391</v>
      </c>
      <c r="F31" s="17">
        <f t="shared" si="5"/>
        <v>1634796391</v>
      </c>
      <c r="G31" s="17">
        <f t="shared" si="6"/>
        <v>67276479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2567587711</v>
      </c>
      <c r="F33" s="16">
        <f t="shared" si="7"/>
        <v>2567587711</v>
      </c>
      <c r="G33" s="16">
        <f t="shared" si="7"/>
        <v>204662957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43964730</v>
      </c>
      <c r="C36" s="17">
        <v>0</v>
      </c>
      <c r="D36" s="17">
        <f>B36+C36</f>
        <v>43964730</v>
      </c>
      <c r="E36" s="17">
        <v>43964724</v>
      </c>
      <c r="F36" s="17">
        <f t="shared" si="9"/>
        <v>43964724</v>
      </c>
      <c r="G36" s="17">
        <f t="shared" si="8"/>
        <v>-6</v>
      </c>
      <c r="H36" s="18"/>
      <c r="I36" s="27"/>
    </row>
    <row r="37" spans="1:11" ht="15" customHeight="1" x14ac:dyDescent="0.25">
      <c r="A37" s="13" t="s">
        <v>42</v>
      </c>
      <c r="B37" s="17">
        <v>216562365</v>
      </c>
      <c r="C37" s="17">
        <v>0</v>
      </c>
      <c r="D37" s="17">
        <f t="shared" si="4"/>
        <v>216562365</v>
      </c>
      <c r="E37" s="17">
        <v>245769063</v>
      </c>
      <c r="F37" s="17">
        <f t="shared" si="9"/>
        <v>245769063</v>
      </c>
      <c r="G37" s="17">
        <f t="shared" si="8"/>
        <v>29206698</v>
      </c>
      <c r="H37" s="18"/>
      <c r="I37" s="27"/>
    </row>
    <row r="38" spans="1:11" ht="18" customHeight="1" x14ac:dyDescent="0.25">
      <c r="A38" s="13" t="s">
        <v>43</v>
      </c>
      <c r="B38" s="17">
        <v>5430950</v>
      </c>
      <c r="C38" s="17">
        <v>0</v>
      </c>
      <c r="D38" s="17">
        <f t="shared" si="4"/>
        <v>5430950</v>
      </c>
      <c r="E38" s="17">
        <v>9469506</v>
      </c>
      <c r="F38" s="17">
        <f t="shared" si="9"/>
        <v>9469506</v>
      </c>
      <c r="G38" s="17">
        <f t="shared" si="8"/>
        <v>4038556</v>
      </c>
      <c r="H38" s="18"/>
      <c r="I38" s="27"/>
    </row>
    <row r="39" spans="1:11" ht="11.25" customHeight="1" x14ac:dyDescent="0.25">
      <c r="A39" s="13" t="s">
        <v>44</v>
      </c>
      <c r="B39" s="17">
        <v>2096966709</v>
      </c>
      <c r="C39" s="17">
        <v>0</v>
      </c>
      <c r="D39" s="17">
        <f>B39+C39</f>
        <v>2096966709</v>
      </c>
      <c r="E39" s="17">
        <v>2268384418</v>
      </c>
      <c r="F39" s="17">
        <f t="shared" si="9"/>
        <v>2268384418</v>
      </c>
      <c r="G39" s="17">
        <f t="shared" si="8"/>
        <v>171417709</v>
      </c>
      <c r="H39" s="18"/>
      <c r="I39" s="27"/>
    </row>
    <row r="40" spans="1:11" ht="11.25" customHeight="1" x14ac:dyDescent="0.25">
      <c r="A40" s="4" t="s">
        <v>76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75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44918483027.839996</v>
      </c>
      <c r="F47" s="14">
        <f>F13+F14+F15+F16+F17+F18+F19+F20+F33+F40+F41+F43</f>
        <v>44918483027.839996</v>
      </c>
      <c r="G47" s="14">
        <f>G13+G14+G15+G16+G17+G18+G19+G20+G33+G40+G41+G43</f>
        <v>3066046428.8399992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>
        <f>G47</f>
        <v>3066046428.8399992</v>
      </c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53750412733.799995</v>
      </c>
      <c r="F52" s="16">
        <f>F54+F56+F58+F60+F62+F64+F66+F68</f>
        <v>53750412733.799995</v>
      </c>
      <c r="G52" s="16">
        <f>F52-B52</f>
        <v>-1242324293.2000046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30853389772</v>
      </c>
      <c r="C54" s="17">
        <v>0</v>
      </c>
      <c r="D54" s="17">
        <f t="shared" si="4"/>
        <v>30853389772</v>
      </c>
      <c r="E54" s="17">
        <v>30974171118.509998</v>
      </c>
      <c r="F54" s="17">
        <f>E54</f>
        <v>30974171118.509998</v>
      </c>
      <c r="G54" s="17">
        <f>F54-B54</f>
        <v>120781346.50999832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3425707413</v>
      </c>
      <c r="C56" s="17">
        <v>0</v>
      </c>
      <c r="D56" s="17">
        <f t="shared" si="4"/>
        <v>3425707413</v>
      </c>
      <c r="E56" s="17">
        <v>3504546019.77</v>
      </c>
      <c r="F56" s="17">
        <f>E56</f>
        <v>3504546019.77</v>
      </c>
      <c r="G56" s="17">
        <f>F56-B56</f>
        <v>78838606.769999981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11238819271</v>
      </c>
      <c r="C58" s="17">
        <v>0</v>
      </c>
      <c r="D58" s="17">
        <f t="shared" si="4"/>
        <v>11238819271</v>
      </c>
      <c r="E58" s="17">
        <v>10113812338</v>
      </c>
      <c r="F58" s="17">
        <f>E58</f>
        <v>10113812338</v>
      </c>
      <c r="G58" s="17">
        <f>F58-B58</f>
        <v>-1125006933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4089676209</v>
      </c>
      <c r="C60" s="17">
        <v>0</v>
      </c>
      <c r="D60" s="17">
        <f t="shared" si="4"/>
        <v>4089676209</v>
      </c>
      <c r="E60" s="17">
        <v>4085579862</v>
      </c>
      <c r="F60" s="17">
        <f>E60</f>
        <v>4085579862</v>
      </c>
      <c r="G60" s="17">
        <f>F60-B60</f>
        <v>-4096347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1927056526</v>
      </c>
      <c r="C62" s="17">
        <v>0</v>
      </c>
      <c r="D62" s="17">
        <f t="shared" si="4"/>
        <v>1927056526</v>
      </c>
      <c r="E62" s="17">
        <v>1710352635</v>
      </c>
      <c r="F62" s="17">
        <f>E62</f>
        <v>1710352635</v>
      </c>
      <c r="G62" s="17">
        <f>F62-B62</f>
        <v>-216703891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208889867</v>
      </c>
      <c r="C64" s="17">
        <v>0</v>
      </c>
      <c r="D64" s="17">
        <f t="shared" si="4"/>
        <v>208889867</v>
      </c>
      <c r="E64" s="17">
        <v>213283697.51999998</v>
      </c>
      <c r="F64" s="17">
        <f>E64</f>
        <v>213283697.51999998</v>
      </c>
      <c r="G64" s="17">
        <f>F64-B64</f>
        <v>4393830.5199999809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231636496</v>
      </c>
      <c r="C66" s="22">
        <v>0</v>
      </c>
      <c r="D66" s="22">
        <f t="shared" si="4"/>
        <v>231636496</v>
      </c>
      <c r="E66" s="22">
        <v>263453889</v>
      </c>
      <c r="F66" s="22">
        <f>E66</f>
        <v>263453889</v>
      </c>
      <c r="G66" s="22">
        <f>F66-B66</f>
        <v>31817393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3017561473</v>
      </c>
      <c r="C68" s="17">
        <v>0</v>
      </c>
      <c r="D68" s="17">
        <f t="shared" si="4"/>
        <v>3017561473</v>
      </c>
      <c r="E68" s="17">
        <v>2885213174</v>
      </c>
      <c r="F68" s="17">
        <f>E68</f>
        <v>2885213174</v>
      </c>
      <c r="G68" s="17">
        <f>F68-B68</f>
        <v>-132348299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3173842760.7000003</v>
      </c>
      <c r="F70" s="17">
        <f>F72+F73+F74+F75</f>
        <v>3173842760.7000003</v>
      </c>
      <c r="G70" s="17">
        <f t="shared" ref="G70:G77" si="10">F70-B70</f>
        <v>90599872.700000286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74</v>
      </c>
      <c r="B75" s="17">
        <v>3083242888</v>
      </c>
      <c r="C75" s="17">
        <v>0</v>
      </c>
      <c r="D75" s="17">
        <f>B75+C75</f>
        <v>3083242888</v>
      </c>
      <c r="E75" s="17">
        <v>3173842760.7000003</v>
      </c>
      <c r="F75" s="17">
        <f>E75</f>
        <v>3173842760.7000003</v>
      </c>
      <c r="G75" s="17">
        <f t="shared" si="10"/>
        <v>90599872.700000286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80234390.769999996</v>
      </c>
      <c r="F77" s="17">
        <f>F78+F79</f>
        <v>80234390.769999996</v>
      </c>
      <c r="G77" s="17">
        <f t="shared" si="10"/>
        <v>51644382.769999996</v>
      </c>
      <c r="H77" s="18"/>
      <c r="I77" s="27"/>
    </row>
    <row r="78" spans="1:9" ht="22.5" x14ac:dyDescent="0.25">
      <c r="A78" s="13" t="s">
        <v>66</v>
      </c>
      <c r="B78" s="17">
        <v>28590008</v>
      </c>
      <c r="C78" s="17">
        <v>0</v>
      </c>
      <c r="D78" s="17">
        <f t="shared" si="4"/>
        <v>28590008</v>
      </c>
      <c r="E78" s="17">
        <v>80234390.769999996</v>
      </c>
      <c r="F78" s="17">
        <f>E78</f>
        <v>80234390.769999996</v>
      </c>
      <c r="G78" s="17">
        <f t="shared" ref="G78:G83" si="11">F78-B78</f>
        <v>51644382.769999996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3043961315</v>
      </c>
      <c r="C81" s="17">
        <v>0</v>
      </c>
      <c r="D81" s="17">
        <f>B81+C81</f>
        <v>3043961315</v>
      </c>
      <c r="E81" s="17">
        <v>3677074126.7800002</v>
      </c>
      <c r="F81" s="17">
        <f>E81</f>
        <v>3677074126.7800002</v>
      </c>
      <c r="G81" s="17">
        <f>F81-B81</f>
        <v>633112811.78000021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80907313.280000001</v>
      </c>
      <c r="F82" s="17">
        <f>F83</f>
        <v>80907313.280000001</v>
      </c>
      <c r="G82" s="17">
        <f t="shared" si="11"/>
        <v>80907312.280000001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80907313.280000001</v>
      </c>
      <c r="F83" s="17">
        <f>E83</f>
        <v>80907313.280000001</v>
      </c>
      <c r="G83" s="17">
        <f t="shared" si="11"/>
        <v>80907312.280000001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60762471325.329987</v>
      </c>
      <c r="F85" s="16">
        <f>F52+F70+F77+F81+F82</f>
        <v>60762471325.329987</v>
      </c>
      <c r="G85" s="16">
        <f>F85-B85</f>
        <v>-386059913.67001343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72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73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105680954353.16998</v>
      </c>
      <c r="F91" s="14">
        <f>F47+F85+F87</f>
        <v>105680954353.16998</v>
      </c>
      <c r="G91" s="16">
        <f>F91-B91</f>
        <v>2679986515.1699829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Francisco J. Zapata Najera</cp:lastModifiedBy>
  <cp:lastPrinted>2026-01-29T15:47:38Z</cp:lastPrinted>
  <dcterms:created xsi:type="dcterms:W3CDTF">2016-11-14T19:23:00Z</dcterms:created>
  <dcterms:modified xsi:type="dcterms:W3CDTF">2026-01-29T15:47:40Z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