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720" windowHeight="9780" activeTab="0"/>
  </bookViews>
  <sheets>
    <sheet name="CALENDARI ZACION" sheetId="1" r:id="rId1"/>
  </sheets>
  <definedNames>
    <definedName name="_xlnm.Print_Area" localSheetId="0">'CALENDARI ZACION'!$A$1:$N$79</definedName>
    <definedName name="_xlnm.Print_Titles" localSheetId="0">'CALENDARI ZACION'!$1:$5</definedName>
  </definedNames>
  <calcPr fullCalcOnLoad="1"/>
</workbook>
</file>

<file path=xl/sharedStrings.xml><?xml version="1.0" encoding="utf-8"?>
<sst xmlns="http://schemas.openxmlformats.org/spreadsheetml/2006/main" count="71" uniqueCount="69">
  <si>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</si>
  <si>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</si>
  <si>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</si>
  <si>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</si>
  <si>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</si>
  <si>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</si>
  <si>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</si>
  <si>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</si>
  <si>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</si>
  <si>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</si>
  <si>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</si>
  <si>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</si>
  <si>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</si>
  <si>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</si>
  <si>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</si>
  <si>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</si>
  <si>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</si>
  <si>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</si>
  <si>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COMERCIO, EL CONSUMO Y LAS TRANSACCIONES</t>
  </si>
  <si>
    <t>IMPUESTOS SOBRE NÓMINAS O ASIMILABLES</t>
  </si>
  <si>
    <t>OTROS IMPUESTOS</t>
  </si>
  <si>
    <t>ACCESORIOS</t>
  </si>
  <si>
    <t>CONTRIBUCIONES DE MEJORAS</t>
  </si>
  <si>
    <t>DERECHOS</t>
  </si>
  <si>
    <t>OTROS DERECHOS</t>
  </si>
  <si>
    <t>PRODUCTOS</t>
  </si>
  <si>
    <t xml:space="preserve">PRODUCTOS DE TIPO CORRIENTE </t>
  </si>
  <si>
    <t>APROVECHAMIENTOS</t>
  </si>
  <si>
    <t>APROVECHAMIENTOS DE TIPO CORRIENTE</t>
  </si>
  <si>
    <t>APROVECHAMIENTOS DE CAPITAL</t>
  </si>
  <si>
    <t>INGRESOS POR VENTA DE BIENES Y SERVICIOS</t>
  </si>
  <si>
    <t xml:space="preserve">INGRESOS POR VENTA DE BIENES Y SERVICIOS DE ORGANISMOS DESCENTRALIZADOS  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</si>
  <si>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</si>
  <si>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</si>
  <si>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</si>
  <si>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</si>
  <si>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</si>
  <si>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</si>
  <si>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OTROS INGRESOS</t>
  </si>
  <si>
    <t>Intereses Ganados de Valores, Creditos, Bonos y Otros</t>
  </si>
  <si>
    <t>IMPUESTO AL COMERCIO EXTERIOR</t>
  </si>
  <si>
    <t>IMPUESTOS ECOLOGICOS</t>
  </si>
  <si>
    <t>IMPUESTOS NO COMPRENDIDOS EN LAS FRACCIONES DE LA LEY DE INGRESOS CAUSADAS EN EJERCICIOS FISCALES ANTERIORES PENDIENTES DE LIQUIDACION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</si>
  <si>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</si>
  <si>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</si>
  <si>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</si>
  <si>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</si>
  <si>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</si>
  <si>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 NO COMPRENDIDAS EN LAS FRACCIONES DE LA LEY DE INGRESOS CAUSADAS EN EJERCICIOS FISCALES ANTERIORES PENDIENTES DE PAGO O LIQUIDACION</t>
  </si>
  <si>
    <t>DERECHOS A LOS HIDROCARBUROS</t>
  </si>
  <si>
    <t>DERECHOS NO COMPRENDIDOS EN LAS FRACCIONES DE LA LEY DE INGRESOS CAUSADAS EN EJERCICIOS FISCALES ANTERIORES PENDIENTES DE LIQUIDACION O PAGO</t>
  </si>
  <si>
    <t>PRODUCTOS DE CAPITAL</t>
  </si>
  <si>
    <t>PRODUCTOS NO COMPRENDIDOS EN LAS FRACCIONES DE LA LEY DE INGRESOS CAUSADAS EN EJERCICIOS FISCALES ANTERIORES PENDIENTES DE LIQUIDACION O PAGO</t>
  </si>
  <si>
    <t>APROVECHAMIENTOS NO COMPRENDIDOS EN LAS FRACCIONES DE LA LEY DE INGRESOS CAUSADAS EN EJERCICIOS FISCALES ANTERIORES PENDIENTES DE LIQUIDACION O PAGO</t>
  </si>
  <si>
    <t xml:space="preserve">INGRESOS DE OPERACIÒN DE ENTIDADES PARA ESTATALES EMPRESARIALES  </t>
  </si>
  <si>
    <t>INGRESOS DERIVADOS DE FINANCIAMIENTOS</t>
  </si>
  <si>
    <t>ENDEUDAMIENTO INTERNO</t>
  </si>
  <si>
    <t>ENDEUDAMIENTO EXTERNO</t>
  </si>
  <si>
    <t>En cumplimiento a lo dispuesto en el artículo 66, segundo párrafo  de la Ley General de Contabilidad Gubernamental y la Norma para establecer la estructura del Calendario de Ingresos base mensual publicado en el Diario Oficial de la Federación el 3 de abril de 2013, se da a conocer el Calendario de Ingresos conforme a la Ley de Ingresos del Estado de Oaxaca para el Ejercicio Fiscal 2016.</t>
  </si>
  <si>
    <t>CONTRIBUCION DE MEJORAS POR OBRAS PUBLICAS</t>
  </si>
  <si>
    <t>DERECHOS POR EL USO, GOCE , APROVECHAMIENTO O EXPLOTACION DE BIENES DEL DOMINIO PUBLICO</t>
  </si>
  <si>
    <t>DERECHOS POR PRESTACIÒN DE SERVICIOS</t>
  </si>
  <si>
    <t>TRANSFERENCIAS INTERNAS Y ASIGNACIONES AL SECTOR PUBLICO</t>
  </si>
  <si>
    <t>TRANSFERENCIAS AL RESTO DEL SECTOR PÙBLICO</t>
  </si>
  <si>
    <t>SUBSIDIOS Y SUBVENCIONES</t>
  </si>
  <si>
    <t>AYUDAS SOCIALES</t>
  </si>
  <si>
    <t>PENSIONES Y JUBILACIONES</t>
  </si>
  <si>
    <t>TRANSFERENCIAS A FIDEICOMISOS, MANDATOS Y ANALOGOS</t>
  </si>
  <si>
    <t>CONTRIBUCIONES NO COMPRENDIDAS EN LAS FRACCIONES DE LA LEY DE INGRESOS CAUSADOS EN EJERCICIOS FISCALES ANTERIORES PENDIENTES DE LIQUIDACION O PAGO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</si>
</sst>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_-* #,##0.000_-;\-* #,##0.000_-;_-* &quot;-&quot;?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7"/>
      <name val="Arial"/>
      <family val="2"/>
    </font>
    <font>
      <sz val="15"/>
      <name val="Arial"/>
      <family val="2"/>
    </font>
    <font>
      <sz val="14"/>
      <color indexed="8"/>
      <name val="Arial"/>
      <family val="2"/>
    </font>
    <font>
      <b/>
      <sz val="15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67" applyFont="1" applyFill="1" applyAlignment="1">
      <alignment vertical="top"/>
      <protection/>
    </xf>
    <xf numFmtId="0" fontId="3" fillId="0" borderId="0" xfId="67" applyFont="1" applyFill="1" applyAlignment="1">
      <alignment horizontal="right" vertical="top"/>
      <protection/>
    </xf>
    <xf numFmtId="43" fontId="2" fillId="0" borderId="0" xfId="51" applyFont="1" applyFill="1" applyAlignment="1">
      <alignment horizontal="right" vertical="top"/>
    </xf>
    <xf numFmtId="0" fontId="2" fillId="0" borderId="0" xfId="67" applyFont="1" applyFill="1">
      <alignment/>
      <protection/>
    </xf>
    <xf numFmtId="0" fontId="4" fillId="0" borderId="0" xfId="67" applyFont="1" applyFill="1" applyAlignment="1">
      <alignment horizontal="center" vertical="top"/>
      <protection/>
    </xf>
    <xf numFmtId="0" fontId="4" fillId="0" borderId="0" xfId="67" applyFont="1" applyFill="1" applyAlignment="1">
      <alignment horizontal="right" vertical="top"/>
      <protection/>
    </xf>
    <xf numFmtId="0" fontId="3" fillId="0" borderId="10" xfId="67" applyFont="1" applyFill="1" applyBorder="1" applyAlignment="1">
      <alignment horizontal="center" vertical="center"/>
      <protection/>
    </xf>
    <xf numFmtId="43" fontId="3" fillId="0" borderId="10" xfId="51" applyFont="1" applyFill="1" applyBorder="1" applyAlignment="1">
      <alignment horizontal="center" vertical="center"/>
    </xf>
    <xf numFmtId="0" fontId="2" fillId="0" borderId="0" xfId="67" applyFont="1" applyFill="1" applyAlignment="1">
      <alignment vertical="center"/>
      <protection/>
    </xf>
    <xf numFmtId="0" fontId="3" fillId="0" borderId="10" xfId="67" applyFont="1" applyFill="1" applyBorder="1" applyAlignment="1">
      <alignment horizontal="center" vertical="top"/>
      <protection/>
    </xf>
    <xf numFmtId="43" fontId="3" fillId="0" borderId="10" xfId="51" applyFont="1" applyFill="1" applyBorder="1" applyAlignment="1">
      <alignment horizontal="right" vertical="top"/>
    </xf>
    <xf numFmtId="0" fontId="3" fillId="0" borderId="10" xfId="67" applyFont="1" applyFill="1" applyBorder="1" applyAlignment="1">
      <alignment horizontal="left" vertical="top"/>
      <protection/>
    </xf>
    <xf numFmtId="43" fontId="3" fillId="0" borderId="10" xfId="67" applyNumberFormat="1" applyFont="1" applyFill="1" applyBorder="1" applyAlignment="1">
      <alignment horizontal="right" vertical="top"/>
      <protection/>
    </xf>
    <xf numFmtId="43" fontId="3" fillId="0" borderId="11" xfId="67" applyNumberFormat="1" applyFont="1" applyFill="1" applyBorder="1" applyAlignment="1">
      <alignment horizontal="right" vertical="top"/>
      <protection/>
    </xf>
    <xf numFmtId="0" fontId="2" fillId="0" borderId="11" xfId="67" applyFont="1" applyFill="1" applyBorder="1" applyAlignment="1">
      <alignment horizontal="left" vertical="top"/>
      <protection/>
    </xf>
    <xf numFmtId="43" fontId="2" fillId="0" borderId="11" xfId="67" applyNumberFormat="1" applyFont="1" applyFill="1" applyBorder="1" applyAlignment="1">
      <alignment horizontal="right" vertical="top"/>
      <protection/>
    </xf>
    <xf numFmtId="43" fontId="2" fillId="0" borderId="11" xfId="51" applyFont="1" applyFill="1" applyBorder="1" applyAlignment="1">
      <alignment horizontal="right" vertical="top"/>
    </xf>
    <xf numFmtId="0" fontId="2" fillId="0" borderId="11" xfId="67" applyFont="1" applyFill="1" applyBorder="1" applyAlignment="1">
      <alignment horizontal="left" vertical="top" wrapText="1"/>
      <protection/>
    </xf>
    <xf numFmtId="0" fontId="3" fillId="0" borderId="11" xfId="67" applyFont="1" applyFill="1" applyBorder="1" applyAlignment="1">
      <alignment horizontal="left" vertical="top" wrapText="1"/>
      <protection/>
    </xf>
    <xf numFmtId="43" fontId="3" fillId="0" borderId="11" xfId="51" applyFont="1" applyFill="1" applyBorder="1" applyAlignment="1">
      <alignment horizontal="right" vertical="top"/>
    </xf>
    <xf numFmtId="43" fontId="2" fillId="0" borderId="10" xfId="51" applyFont="1" applyFill="1" applyBorder="1" applyAlignment="1">
      <alignment horizontal="right" vertical="top"/>
    </xf>
    <xf numFmtId="0" fontId="3" fillId="0" borderId="10" xfId="67" applyFont="1" applyFill="1" applyBorder="1" applyAlignment="1">
      <alignment horizontal="left" vertical="top" wrapText="1"/>
      <protection/>
    </xf>
    <xf numFmtId="43" fontId="2" fillId="0" borderId="11" xfId="67" applyNumberFormat="1" applyFont="1" applyFill="1" applyBorder="1" applyAlignment="1">
      <alignment horizontal="right" vertical="top" wrapText="1"/>
      <protection/>
    </xf>
    <xf numFmtId="0" fontId="2" fillId="0" borderId="10" xfId="67" applyFont="1" applyFill="1" applyBorder="1" applyAlignment="1">
      <alignment horizontal="left" vertical="top" wrapText="1"/>
      <protection/>
    </xf>
    <xf numFmtId="43" fontId="2" fillId="0" borderId="0" xfId="51" applyFont="1" applyFill="1" applyBorder="1" applyAlignment="1">
      <alignment horizontal="right" vertical="top"/>
    </xf>
    <xf numFmtId="0" fontId="2" fillId="0" borderId="0" xfId="67" applyFont="1" applyFill="1" applyBorder="1" applyAlignment="1">
      <alignment horizontal="left" vertical="top" wrapText="1"/>
      <protection/>
    </xf>
    <xf numFmtId="43" fontId="2" fillId="0" borderId="10" xfId="67" applyNumberFormat="1" applyFont="1" applyFill="1" applyBorder="1" applyAlignment="1">
      <alignment horizontal="right" vertical="top" wrapText="1"/>
      <protection/>
    </xf>
    <xf numFmtId="43" fontId="3" fillId="0" borderId="10" xfId="55" applyFont="1" applyFill="1" applyBorder="1" applyAlignment="1">
      <alignment horizontal="left" vertical="top" wrapText="1"/>
    </xf>
    <xf numFmtId="43" fontId="3" fillId="0" borderId="11" xfId="55" applyFont="1" applyFill="1" applyBorder="1" applyAlignment="1">
      <alignment horizontal="right" vertical="top" wrapText="1"/>
    </xf>
    <xf numFmtId="43" fontId="2" fillId="0" borderId="0" xfId="55" applyFont="1" applyFill="1" applyAlignment="1">
      <alignment/>
    </xf>
    <xf numFmtId="43" fontId="3" fillId="0" borderId="10" xfId="67" applyNumberFormat="1" applyFont="1" applyFill="1" applyBorder="1" applyAlignment="1">
      <alignment horizontal="right" vertical="top" wrapText="1"/>
      <protection/>
    </xf>
    <xf numFmtId="0" fontId="3" fillId="0" borderId="0" xfId="67" applyFont="1" applyFill="1" applyBorder="1" applyAlignment="1">
      <alignment horizontal="right" vertical="top" wrapText="1"/>
      <protection/>
    </xf>
    <xf numFmtId="0" fontId="2" fillId="0" borderId="0" xfId="67" applyFont="1" applyFill="1" applyBorder="1" applyAlignment="1">
      <alignment horizontal="justify" vertical="top" wrapText="1"/>
      <protection/>
    </xf>
    <xf numFmtId="0" fontId="6" fillId="0" borderId="0" xfId="67" applyFont="1" applyFill="1" applyBorder="1" applyAlignment="1">
      <alignment horizontal="justify" vertical="top" wrapText="1"/>
      <protection/>
    </xf>
    <xf numFmtId="0" fontId="7" fillId="0" borderId="0" xfId="67" applyFont="1" applyFill="1" applyBorder="1" applyAlignment="1">
      <alignment horizontal="right" vertical="top" wrapText="1"/>
      <protection/>
    </xf>
    <xf numFmtId="43" fontId="6" fillId="0" borderId="0" xfId="51" applyFont="1" applyFill="1" applyBorder="1" applyAlignment="1">
      <alignment horizontal="right" vertical="top"/>
    </xf>
    <xf numFmtId="0" fontId="6" fillId="0" borderId="0" xfId="67" applyFont="1" applyFill="1" applyAlignment="1">
      <alignment vertical="top"/>
      <protection/>
    </xf>
    <xf numFmtId="0" fontId="6" fillId="0" borderId="0" xfId="67" applyFont="1" applyFill="1" applyAlignment="1">
      <alignment horizontal="right" vertical="top"/>
      <protection/>
    </xf>
    <xf numFmtId="43" fontId="6" fillId="0" borderId="0" xfId="51" applyFont="1" applyFill="1" applyAlignment="1">
      <alignment horizontal="right" vertical="top"/>
    </xf>
    <xf numFmtId="0" fontId="8" fillId="0" borderId="0" xfId="67" applyFont="1" applyFill="1">
      <alignment/>
      <protection/>
    </xf>
    <xf numFmtId="0" fontId="9" fillId="0" borderId="0" xfId="67" applyFont="1" applyFill="1">
      <alignment/>
      <protection/>
    </xf>
    <xf numFmtId="0" fontId="11" fillId="0" borderId="0" xfId="67" applyFont="1" applyFill="1" applyAlignment="1">
      <alignment vertical="top"/>
      <protection/>
    </xf>
    <xf numFmtId="0" fontId="11" fillId="0" borderId="0" xfId="67" applyFont="1" applyFill="1" applyAlignment="1">
      <alignment horizontal="right" vertical="top"/>
      <protection/>
    </xf>
    <xf numFmtId="43" fontId="11" fillId="0" borderId="0" xfId="51" applyFont="1" applyFill="1" applyAlignment="1">
      <alignment horizontal="right" vertical="top"/>
    </xf>
    <xf numFmtId="0" fontId="12" fillId="0" borderId="0" xfId="67" applyFont="1" applyFill="1">
      <alignment/>
      <protection/>
    </xf>
    <xf numFmtId="0" fontId="13" fillId="0" borderId="0" xfId="67" applyFont="1" applyFill="1" applyAlignment="1">
      <alignment vertical="top"/>
      <protection/>
    </xf>
    <xf numFmtId="0" fontId="13" fillId="0" borderId="0" xfId="67" applyFont="1" applyFill="1" applyAlignment="1">
      <alignment horizontal="right" vertical="top"/>
      <protection/>
    </xf>
    <xf numFmtId="43" fontId="13" fillId="0" borderId="0" xfId="51" applyFont="1" applyFill="1" applyAlignment="1">
      <alignment horizontal="right" vertical="top"/>
    </xf>
    <xf numFmtId="0" fontId="13" fillId="0" borderId="0" xfId="67" applyFont="1" applyFill="1">
      <alignment/>
      <protection/>
    </xf>
    <xf numFmtId="43" fontId="2" fillId="0" borderId="11" xfId="55" applyFont="1" applyFill="1" applyBorder="1" applyAlignment="1">
      <alignment horizontal="left" vertical="top" wrapText="1"/>
    </xf>
    <xf numFmtId="43" fontId="2" fillId="0" borderId="10" xfId="55" applyFont="1" applyFill="1" applyBorder="1" applyAlignment="1">
      <alignment horizontal="left" vertical="top" wrapText="1"/>
    </xf>
    <xf numFmtId="43" fontId="3" fillId="0" borderId="10" xfId="55" applyFont="1" applyFill="1" applyBorder="1" applyAlignment="1">
      <alignment horizontal="right" vertical="top"/>
    </xf>
    <xf numFmtId="43" fontId="3" fillId="0" borderId="0" xfId="67" applyNumberFormat="1" applyFont="1" applyFill="1" applyAlignment="1">
      <alignment vertical="center"/>
      <protection/>
    </xf>
    <xf numFmtId="43" fontId="2" fillId="0" borderId="12" xfId="55" applyFont="1" applyFill="1" applyBorder="1" applyAlignment="1">
      <alignment horizontal="right" vertical="top"/>
    </xf>
    <xf numFmtId="43" fontId="3" fillId="0" borderId="10" xfId="67" applyNumberFormat="1" applyFont="1" applyFill="1" applyBorder="1" applyAlignment="1">
      <alignment vertical="center"/>
      <protection/>
    </xf>
    <xf numFmtId="43" fontId="2" fillId="0" borderId="10" xfId="67" applyNumberFormat="1" applyFont="1" applyFill="1" applyBorder="1" applyAlignment="1">
      <alignment horizontal="right" vertical="top"/>
      <protection/>
    </xf>
    <xf numFmtId="166" fontId="2" fillId="0" borderId="11" xfId="67" applyNumberFormat="1" applyFont="1" applyFill="1" applyBorder="1" applyAlignment="1">
      <alignment horizontal="right" vertical="top" wrapText="1"/>
      <protection/>
    </xf>
    <xf numFmtId="166" fontId="2" fillId="0" borderId="11" xfId="51" applyNumberFormat="1" applyFont="1" applyFill="1" applyBorder="1" applyAlignment="1">
      <alignment horizontal="right" vertical="top"/>
    </xf>
    <xf numFmtId="166" fontId="3" fillId="0" borderId="11" xfId="55" applyNumberFormat="1" applyFont="1" applyFill="1" applyBorder="1" applyAlignment="1">
      <alignment horizontal="right" vertical="top" wrapText="1"/>
    </xf>
    <xf numFmtId="0" fontId="5" fillId="0" borderId="0" xfId="67" applyFont="1" applyFill="1" applyAlignment="1">
      <alignment horizontal="justify" vertical="top"/>
      <protection/>
    </xf>
    <xf numFmtId="0" fontId="6" fillId="0" borderId="0" xfId="67" applyFont="1" applyFill="1" applyAlignment="1">
      <alignment horizontal="center" vertical="top"/>
      <protection/>
    </xf>
    <xf numFmtId="43" fontId="6" fillId="0" borderId="0" xfId="51" applyFont="1" applyFill="1" applyAlignment="1">
      <alignment horizontal="center" vertical="top"/>
    </xf>
    <xf numFmtId="0" fontId="10" fillId="0" borderId="0" xfId="71" applyNumberFormat="1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2 2" xfId="50"/>
    <cellStyle name="Millares 2 3" xfId="51"/>
    <cellStyle name="Millares 3" xfId="52"/>
    <cellStyle name="Millares 3 2" xfId="53"/>
    <cellStyle name="Millares 4" xfId="54"/>
    <cellStyle name="Millares 4 2" xfId="55"/>
    <cellStyle name="Millares 5" xfId="56"/>
    <cellStyle name="Millares 6" xfId="57"/>
    <cellStyle name="Millares 7" xfId="58"/>
    <cellStyle name="Millares 8" xfId="59"/>
    <cellStyle name="Currency" xfId="60"/>
    <cellStyle name="Currency [0]" xfId="61"/>
    <cellStyle name="Neutral" xfId="62"/>
    <cellStyle name="Normal 2" xfId="63"/>
    <cellStyle name="Normal 2 2" xfId="64"/>
    <cellStyle name="Normal 2 2 2" xfId="65"/>
    <cellStyle name="Normal 3" xfId="66"/>
    <cellStyle name="Normal 3 2" xfId="67"/>
    <cellStyle name="Normal 3 3" xfId="68"/>
    <cellStyle name="Normal 3 4" xfId="69"/>
    <cellStyle name="Normal 4" xfId="70"/>
    <cellStyle name="Normal 5" xfId="71"/>
    <cellStyle name="Normal 6" xfId="72"/>
    <cellStyle name="Normal 6 2" xfId="73"/>
    <cellStyle name="Normal 7" xfId="74"/>
    <cellStyle name="Normal 8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238125</xdr:rowOff>
    </xdr:from>
    <xdr:to>
      <xdr:col>13</xdr:col>
      <xdr:colOff>838200</xdr:colOff>
      <xdr:row>2</xdr:row>
      <xdr:rowOff>962025</xdr:rowOff>
    </xdr:to>
    <xdr:grpSp>
      <xdr:nvGrpSpPr>
        <xdr:cNvPr id="1" name="9 Grupo"/>
        <xdr:cNvGrpSpPr>
          <a:grpSpLocks/>
        </xdr:cNvGrpSpPr>
      </xdr:nvGrpSpPr>
      <xdr:grpSpPr>
        <a:xfrm>
          <a:off x="885825" y="238125"/>
          <a:ext cx="22888575" cy="2514600"/>
          <a:chOff x="889000" y="238125"/>
          <a:chExt cx="22971125" cy="2505075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3145913" y="722231"/>
            <a:ext cx="19301488" cy="20209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16000" rIns="0" bIns="0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Secretaría de Finanzas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Gobierno del Estado de Oaxaca</a:t>
            </a: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3" name="9 Imagen" descr="C:\Users\cp lorena\AppData\Local\Microsoft\Windows\Temporary Internet Files\Content.Word\logotipo_transparente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684367" y="412854"/>
            <a:ext cx="3175758" cy="211115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10 Imagen" descr="C:\Users\cp lorena\AppData\Local\Microsoft\Windows\Temporary Internet Files\Content.Outlook\PK7R1HGA\logo1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89000" y="238125"/>
            <a:ext cx="2084630" cy="22063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33"/>
  </sheetPr>
  <dimension ref="A4:N80"/>
  <sheetViews>
    <sheetView tabSelected="1" view="pageBreakPreview" zoomScale="70" zoomScaleSheetLayoutView="70" zoomScalePageLayoutView="0" workbookViewId="0" topLeftCell="A6">
      <selection activeCell="I7" sqref="I7"/>
    </sheetView>
  </sheetViews>
  <sheetFormatPr defaultColWidth="11.421875" defaultRowHeight="15"/>
  <cols>
    <col min="1" max="1" width="57.28125" style="1" customWidth="1"/>
    <col min="2" max="2" width="25.8515625" style="2" customWidth="1"/>
    <col min="3" max="14" width="23.7109375" style="3" customWidth="1"/>
    <col min="15" max="16384" width="11.421875" style="4" customWidth="1"/>
  </cols>
  <sheetData>
    <row r="1" ht="70.5" customHeight="1"/>
    <row r="2" ht="70.5" customHeight="1"/>
    <row r="3" ht="93" customHeight="1"/>
    <row r="4" spans="1:14" ht="12.75" hidden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57.75" customHeight="1">
      <c r="A5" s="60" t="s">
        <v>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s="9" customFormat="1" ht="39" customHeight="1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8" t="s">
        <v>6</v>
      </c>
      <c r="H6" s="8" t="s">
        <v>7</v>
      </c>
      <c r="I6" s="7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</row>
    <row r="7" spans="1:14" s="9" customFormat="1" ht="27.75" customHeight="1">
      <c r="A7" s="10" t="s">
        <v>14</v>
      </c>
      <c r="B7" s="53">
        <f>+C7+D7+E7+F7+G7+H7+I7+J7+K7+L7+M7+N7</f>
        <v>60495049279</v>
      </c>
      <c r="C7" s="11">
        <f>+C8+C18+C24+C27+C34+C38+C43+C47+C51+C58+C42</f>
        <v>6290305955</v>
      </c>
      <c r="D7" s="11">
        <f aca="true" t="shared" si="0" ref="D7:N7">+D8+D18+D24+D27+D34+D38+D43+D47+D51+D58+D42</f>
        <v>4818856228</v>
      </c>
      <c r="E7" s="11">
        <f t="shared" si="0"/>
        <v>4384786858</v>
      </c>
      <c r="F7" s="11">
        <f t="shared" si="0"/>
        <v>4495074340</v>
      </c>
      <c r="G7" s="11">
        <f t="shared" si="0"/>
        <v>4937594367</v>
      </c>
      <c r="H7" s="11">
        <f t="shared" si="0"/>
        <v>4798807357</v>
      </c>
      <c r="I7" s="11">
        <f t="shared" si="0"/>
        <v>5881398395</v>
      </c>
      <c r="J7" s="11">
        <f t="shared" si="0"/>
        <v>3921291460</v>
      </c>
      <c r="K7" s="11">
        <f t="shared" si="0"/>
        <v>5867584732</v>
      </c>
      <c r="L7" s="11">
        <f t="shared" si="0"/>
        <v>4507956822</v>
      </c>
      <c r="M7" s="11">
        <f t="shared" si="0"/>
        <v>4003606349</v>
      </c>
      <c r="N7" s="11">
        <f>+N8+N18+N24+N27+N34+N38+N43+N47+N51+N58+N42+N61</f>
        <v>6587786416</v>
      </c>
    </row>
    <row r="8" spans="1:14" s="9" customFormat="1" ht="30" customHeight="1">
      <c r="A8" s="12" t="s">
        <v>15</v>
      </c>
      <c r="B8" s="13">
        <f>B9+B10+B11+B13+B16+B17+B15</f>
        <v>965550536</v>
      </c>
      <c r="C8" s="13">
        <f aca="true" t="shared" si="1" ref="C8:N8">C9+C10+C11+C13+C16+C17+C15</f>
        <v>159684566</v>
      </c>
      <c r="D8" s="13">
        <f t="shared" si="1"/>
        <v>19612724</v>
      </c>
      <c r="E8" s="13">
        <f t="shared" si="1"/>
        <v>126450169</v>
      </c>
      <c r="F8" s="13">
        <f t="shared" si="1"/>
        <v>68919449</v>
      </c>
      <c r="G8" s="13">
        <f t="shared" si="1"/>
        <v>134930831</v>
      </c>
      <c r="H8" s="13">
        <f t="shared" si="1"/>
        <v>17260096</v>
      </c>
      <c r="I8" s="13">
        <f t="shared" si="1"/>
        <v>124940684</v>
      </c>
      <c r="J8" s="13">
        <f t="shared" si="1"/>
        <v>26501251</v>
      </c>
      <c r="K8" s="13">
        <f t="shared" si="1"/>
        <v>128165232</v>
      </c>
      <c r="L8" s="13">
        <f t="shared" si="1"/>
        <v>15660200</v>
      </c>
      <c r="M8" s="13">
        <f t="shared" si="1"/>
        <v>126265223</v>
      </c>
      <c r="N8" s="13">
        <f t="shared" si="1"/>
        <v>17160111</v>
      </c>
    </row>
    <row r="9" spans="1:14" ht="30" customHeight="1">
      <c r="A9" s="15" t="s">
        <v>16</v>
      </c>
      <c r="B9" s="16">
        <v>34717318</v>
      </c>
      <c r="C9" s="16">
        <v>5008602</v>
      </c>
      <c r="D9" s="16">
        <v>817395</v>
      </c>
      <c r="E9" s="16">
        <v>4391914</v>
      </c>
      <c r="F9" s="16">
        <v>1236818</v>
      </c>
      <c r="G9" s="16">
        <v>4985038</v>
      </c>
      <c r="H9" s="16">
        <v>924475</v>
      </c>
      <c r="I9" s="16">
        <v>5498675</v>
      </c>
      <c r="J9" s="16">
        <v>829796</v>
      </c>
      <c r="K9" s="16">
        <v>4488650</v>
      </c>
      <c r="L9" s="16">
        <v>796935</v>
      </c>
      <c r="M9" s="16">
        <v>4773251</v>
      </c>
      <c r="N9" s="16">
        <v>965769</v>
      </c>
    </row>
    <row r="10" spans="1:14" ht="30" customHeight="1">
      <c r="A10" s="15" t="s">
        <v>17</v>
      </c>
      <c r="B10" s="16">
        <v>11358302</v>
      </c>
      <c r="C10" s="16">
        <v>2890411</v>
      </c>
      <c r="D10" s="16">
        <v>1871943</v>
      </c>
      <c r="E10" s="16">
        <v>2455431</v>
      </c>
      <c r="F10" s="16">
        <v>973512</v>
      </c>
      <c r="G10" s="16">
        <v>777888</v>
      </c>
      <c r="H10" s="16">
        <v>508656</v>
      </c>
      <c r="I10" s="16">
        <v>351977</v>
      </c>
      <c r="J10" s="16">
        <v>323556</v>
      </c>
      <c r="K10" s="16">
        <v>293441</v>
      </c>
      <c r="L10" s="16">
        <v>246828</v>
      </c>
      <c r="M10" s="16">
        <v>243267</v>
      </c>
      <c r="N10" s="16">
        <v>421392</v>
      </c>
    </row>
    <row r="11" spans="1:14" ht="45" customHeight="1">
      <c r="A11" s="18" t="s">
        <v>18</v>
      </c>
      <c r="B11" s="16">
        <v>40081061</v>
      </c>
      <c r="C11" s="16">
        <v>5904910</v>
      </c>
      <c r="D11" s="16">
        <v>808401</v>
      </c>
      <c r="E11" s="16">
        <v>5525126</v>
      </c>
      <c r="F11" s="16">
        <v>606087</v>
      </c>
      <c r="G11" s="16">
        <v>6136509</v>
      </c>
      <c r="H11" s="16">
        <v>929642</v>
      </c>
      <c r="I11" s="16">
        <v>5919376</v>
      </c>
      <c r="J11" s="16">
        <v>709719</v>
      </c>
      <c r="K11" s="16">
        <v>7155177</v>
      </c>
      <c r="L11" s="16">
        <v>845971</v>
      </c>
      <c r="M11" s="16">
        <v>4627086</v>
      </c>
      <c r="N11" s="16">
        <v>913057</v>
      </c>
    </row>
    <row r="12" spans="1:14" ht="45" customHeight="1">
      <c r="A12" s="18" t="s">
        <v>40</v>
      </c>
      <c r="B12" s="14">
        <v>0</v>
      </c>
      <c r="C12" s="14">
        <v>0</v>
      </c>
      <c r="D12" s="14">
        <v>0</v>
      </c>
      <c r="E12" s="16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ht="30" customHeight="1">
      <c r="A13" s="15" t="s">
        <v>19</v>
      </c>
      <c r="B13" s="16">
        <v>734951454</v>
      </c>
      <c r="C13" s="16">
        <v>127713145</v>
      </c>
      <c r="D13" s="16">
        <v>1949454</v>
      </c>
      <c r="E13" s="16">
        <v>99514733</v>
      </c>
      <c r="F13" s="16">
        <v>55384548</v>
      </c>
      <c r="G13" s="16">
        <v>112028255</v>
      </c>
      <c r="H13" s="16">
        <v>4379931</v>
      </c>
      <c r="I13" s="16">
        <v>101882667</v>
      </c>
      <c r="J13" s="16">
        <v>10268272</v>
      </c>
      <c r="K13" s="16">
        <v>106460128</v>
      </c>
      <c r="L13" s="16">
        <v>3042554</v>
      </c>
      <c r="M13" s="16">
        <v>107820596</v>
      </c>
      <c r="N13" s="16">
        <v>4507171</v>
      </c>
    </row>
    <row r="14" spans="1:14" ht="30" customHeight="1">
      <c r="A14" s="15" t="s">
        <v>41</v>
      </c>
      <c r="B14" s="14">
        <v>0</v>
      </c>
      <c r="C14" s="14">
        <v>0</v>
      </c>
      <c r="D14" s="14">
        <v>0</v>
      </c>
      <c r="E14" s="16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30" customHeight="1">
      <c r="A15" s="15" t="s">
        <v>21</v>
      </c>
      <c r="B15" s="16">
        <v>8450964</v>
      </c>
      <c r="C15" s="16">
        <v>266926</v>
      </c>
      <c r="D15" s="16">
        <v>149173</v>
      </c>
      <c r="E15" s="16">
        <v>219222</v>
      </c>
      <c r="F15" s="16">
        <v>184757</v>
      </c>
      <c r="G15" s="16">
        <v>540936</v>
      </c>
      <c r="H15" s="16">
        <v>832120</v>
      </c>
      <c r="I15" s="16">
        <v>1172998</v>
      </c>
      <c r="J15" s="16">
        <v>1052655</v>
      </c>
      <c r="K15" s="16">
        <v>687230</v>
      </c>
      <c r="L15" s="16">
        <v>1411281</v>
      </c>
      <c r="M15" s="16">
        <v>672160</v>
      </c>
      <c r="N15" s="16">
        <v>1261506</v>
      </c>
    </row>
    <row r="16" spans="1:14" ht="30" customHeight="1">
      <c r="A16" s="15" t="s">
        <v>20</v>
      </c>
      <c r="B16" s="16">
        <v>135991437</v>
      </c>
      <c r="C16" s="16">
        <v>17900572</v>
      </c>
      <c r="D16" s="16">
        <v>14016358</v>
      </c>
      <c r="E16" s="16">
        <v>14343743</v>
      </c>
      <c r="F16" s="16">
        <v>10533727</v>
      </c>
      <c r="G16" s="16">
        <v>10462205</v>
      </c>
      <c r="H16" s="16">
        <v>9685272</v>
      </c>
      <c r="I16" s="16">
        <v>10114991</v>
      </c>
      <c r="J16" s="16">
        <v>13317253</v>
      </c>
      <c r="K16" s="16">
        <v>9080606</v>
      </c>
      <c r="L16" s="16">
        <v>9316631</v>
      </c>
      <c r="M16" s="16">
        <v>8128863</v>
      </c>
      <c r="N16" s="16">
        <v>9091216</v>
      </c>
    </row>
    <row r="17" spans="1:14" ht="48" customHeight="1">
      <c r="A17" s="18" t="s">
        <v>42</v>
      </c>
      <c r="B17" s="14">
        <v>0</v>
      </c>
      <c r="C17" s="14">
        <v>0</v>
      </c>
      <c r="D17" s="14">
        <v>0</v>
      </c>
      <c r="E17" s="16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30" customHeight="1">
      <c r="A18" s="19" t="s">
        <v>43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4" ht="30" customHeight="1">
      <c r="A19" s="18" t="s">
        <v>44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</row>
    <row r="20" spans="1:14" ht="30" customHeight="1">
      <c r="A20" s="18" t="s">
        <v>45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1:14" ht="30" customHeight="1">
      <c r="A21" s="18" t="s">
        <v>46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</row>
    <row r="22" spans="1:14" ht="30" customHeight="1">
      <c r="A22" s="18" t="s">
        <v>47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</row>
    <row r="23" spans="1:14" ht="30" customHeight="1">
      <c r="A23" s="15" t="s">
        <v>21</v>
      </c>
      <c r="B23" s="14">
        <f>SUM(C23:N23)</f>
        <v>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s="9" customFormat="1" ht="30" customHeight="1">
      <c r="A24" s="12" t="s">
        <v>22</v>
      </c>
      <c r="B24" s="13">
        <f>+B25+B26</f>
        <v>0</v>
      </c>
      <c r="C24" s="13">
        <f aca="true" t="shared" si="2" ref="C24:N24">+C25+C26</f>
        <v>0</v>
      </c>
      <c r="D24" s="13">
        <f t="shared" si="2"/>
        <v>0</v>
      </c>
      <c r="E24" s="13">
        <f t="shared" si="2"/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  <c r="K24" s="13">
        <f t="shared" si="2"/>
        <v>0</v>
      </c>
      <c r="L24" s="13">
        <f t="shared" si="2"/>
        <v>0</v>
      </c>
      <c r="M24" s="13">
        <f t="shared" si="2"/>
        <v>0</v>
      </c>
      <c r="N24" s="13">
        <f t="shared" si="2"/>
        <v>0</v>
      </c>
    </row>
    <row r="25" spans="1:14" ht="30" customHeight="1">
      <c r="A25" s="15" t="s">
        <v>59</v>
      </c>
      <c r="B25" s="16">
        <f>SUM(C25:N25)</f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</row>
    <row r="26" spans="1:14" ht="52.5" customHeight="1">
      <c r="A26" s="18" t="s">
        <v>48</v>
      </c>
      <c r="B26" s="16">
        <v>0</v>
      </c>
      <c r="C26" s="17"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9" customFormat="1" ht="30" customHeight="1">
      <c r="A27" s="12" t="s">
        <v>23</v>
      </c>
      <c r="B27" s="13">
        <f>+B28+B29+B30+B31+B32+B33</f>
        <v>1198122638</v>
      </c>
      <c r="C27" s="13">
        <f aca="true" t="shared" si="3" ref="C27:N27">+C28+C29+C30+C31+C32+C33</f>
        <v>132381008</v>
      </c>
      <c r="D27" s="13">
        <f t="shared" si="3"/>
        <v>123403603</v>
      </c>
      <c r="E27" s="13">
        <f t="shared" si="3"/>
        <v>131758300</v>
      </c>
      <c r="F27" s="13">
        <f t="shared" si="3"/>
        <v>97948109</v>
      </c>
      <c r="G27" s="13">
        <f t="shared" si="3"/>
        <v>92328613</v>
      </c>
      <c r="H27" s="13">
        <f t="shared" si="3"/>
        <v>91062403</v>
      </c>
      <c r="I27" s="13">
        <f t="shared" si="3"/>
        <v>100287752</v>
      </c>
      <c r="J27" s="13">
        <f t="shared" si="3"/>
        <v>112552396</v>
      </c>
      <c r="K27" s="13">
        <f t="shared" si="3"/>
        <v>85238085</v>
      </c>
      <c r="L27" s="13">
        <f t="shared" si="3"/>
        <v>81877164</v>
      </c>
      <c r="M27" s="13">
        <f t="shared" si="3"/>
        <v>71205997</v>
      </c>
      <c r="N27" s="13">
        <f>+N28+N29+N30+N31+N32+N33</f>
        <v>78079208</v>
      </c>
    </row>
    <row r="28" spans="1:14" ht="30" customHeight="1">
      <c r="A28" s="18" t="s">
        <v>60</v>
      </c>
      <c r="B28" s="16">
        <v>6207590</v>
      </c>
      <c r="C28" s="16">
        <v>195146</v>
      </c>
      <c r="D28" s="16">
        <v>591304</v>
      </c>
      <c r="E28" s="16">
        <v>505319</v>
      </c>
      <c r="F28" s="16">
        <v>381713</v>
      </c>
      <c r="G28" s="16">
        <v>621137</v>
      </c>
      <c r="H28" s="16">
        <v>391384</v>
      </c>
      <c r="I28" s="16">
        <v>542510</v>
      </c>
      <c r="J28" s="16">
        <v>585269</v>
      </c>
      <c r="K28" s="16">
        <v>474163</v>
      </c>
      <c r="L28" s="16">
        <v>769953</v>
      </c>
      <c r="M28" s="16">
        <v>728249</v>
      </c>
      <c r="N28" s="16">
        <v>421443</v>
      </c>
    </row>
    <row r="29" spans="1:14" ht="30" customHeight="1">
      <c r="A29" s="15" t="s">
        <v>49</v>
      </c>
      <c r="B29" s="16">
        <v>0</v>
      </c>
      <c r="C29" s="17">
        <v>0</v>
      </c>
      <c r="D29" s="17">
        <v>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30" customHeight="1">
      <c r="A30" s="18" t="s">
        <v>61</v>
      </c>
      <c r="B30" s="16">
        <v>1188122584</v>
      </c>
      <c r="C30" s="16">
        <v>131869823</v>
      </c>
      <c r="D30" s="16">
        <v>122496260</v>
      </c>
      <c r="E30" s="16">
        <v>130936942</v>
      </c>
      <c r="F30" s="16">
        <v>97250357</v>
      </c>
      <c r="G30" s="16">
        <v>91391437</v>
      </c>
      <c r="H30" s="16">
        <v>90354980</v>
      </c>
      <c r="I30" s="16">
        <v>99429203</v>
      </c>
      <c r="J30" s="16">
        <v>111651088</v>
      </c>
      <c r="K30" s="16">
        <v>84447883</v>
      </c>
      <c r="L30" s="16">
        <v>80791172</v>
      </c>
      <c r="M30" s="16">
        <v>70161709</v>
      </c>
      <c r="N30" s="16">
        <v>77341730</v>
      </c>
    </row>
    <row r="31" spans="1:14" ht="30" customHeight="1">
      <c r="A31" s="15" t="s">
        <v>24</v>
      </c>
      <c r="B31" s="16">
        <v>1</v>
      </c>
      <c r="C31" s="16">
        <v>0</v>
      </c>
      <c r="D31" s="14"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6">
        <v>1</v>
      </c>
    </row>
    <row r="32" spans="1:14" ht="30" customHeight="1">
      <c r="A32" s="15" t="s">
        <v>21</v>
      </c>
      <c r="B32" s="16">
        <v>3792463</v>
      </c>
      <c r="C32" s="16">
        <v>316039</v>
      </c>
      <c r="D32" s="16">
        <v>316039</v>
      </c>
      <c r="E32" s="16">
        <v>316039</v>
      </c>
      <c r="F32" s="16">
        <v>316039</v>
      </c>
      <c r="G32" s="16">
        <v>316039</v>
      </c>
      <c r="H32" s="16">
        <v>316039</v>
      </c>
      <c r="I32" s="16">
        <v>316039</v>
      </c>
      <c r="J32" s="16">
        <v>316039</v>
      </c>
      <c r="K32" s="16">
        <v>316039</v>
      </c>
      <c r="L32" s="16">
        <v>316039</v>
      </c>
      <c r="M32" s="16">
        <v>316039</v>
      </c>
      <c r="N32" s="16">
        <v>316034</v>
      </c>
    </row>
    <row r="33" spans="1:14" ht="45" customHeight="1">
      <c r="A33" s="18" t="s">
        <v>50</v>
      </c>
      <c r="B33" s="14">
        <v>0</v>
      </c>
      <c r="C33" s="14"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s="9" customFormat="1" ht="30" customHeight="1">
      <c r="A34" s="12" t="s">
        <v>25</v>
      </c>
      <c r="B34" s="13">
        <f>B35</f>
        <v>37014672</v>
      </c>
      <c r="C34" s="13">
        <f aca="true" t="shared" si="4" ref="C34:N34">C35</f>
        <v>2450537</v>
      </c>
      <c r="D34" s="13">
        <f t="shared" si="4"/>
        <v>1349319</v>
      </c>
      <c r="E34" s="13">
        <f t="shared" si="4"/>
        <v>2518040</v>
      </c>
      <c r="F34" s="13">
        <f t="shared" si="4"/>
        <v>1250702</v>
      </c>
      <c r="G34" s="13">
        <f t="shared" si="4"/>
        <v>802173</v>
      </c>
      <c r="H34" s="13">
        <f t="shared" si="4"/>
        <v>16755941</v>
      </c>
      <c r="I34" s="13">
        <f t="shared" si="4"/>
        <v>2084183</v>
      </c>
      <c r="J34" s="13">
        <f t="shared" si="4"/>
        <v>550652</v>
      </c>
      <c r="K34" s="13">
        <f t="shared" si="4"/>
        <v>1305749</v>
      </c>
      <c r="L34" s="13">
        <f t="shared" si="4"/>
        <v>3207189</v>
      </c>
      <c r="M34" s="13">
        <f t="shared" si="4"/>
        <v>2737733</v>
      </c>
      <c r="N34" s="13">
        <f t="shared" si="4"/>
        <v>2002454</v>
      </c>
    </row>
    <row r="35" spans="1:14" ht="30" customHeight="1">
      <c r="A35" s="18" t="s">
        <v>26</v>
      </c>
      <c r="B35" s="54">
        <v>37014672</v>
      </c>
      <c r="C35" s="54">
        <v>2450537</v>
      </c>
      <c r="D35" s="54">
        <v>1349319</v>
      </c>
      <c r="E35" s="54">
        <v>2518040</v>
      </c>
      <c r="F35" s="54">
        <v>1250702</v>
      </c>
      <c r="G35" s="54">
        <v>802173</v>
      </c>
      <c r="H35" s="54">
        <v>16755941</v>
      </c>
      <c r="I35" s="54">
        <v>2084183</v>
      </c>
      <c r="J35" s="54">
        <v>550652</v>
      </c>
      <c r="K35" s="54">
        <v>1305749</v>
      </c>
      <c r="L35" s="54">
        <v>3207189</v>
      </c>
      <c r="M35" s="54">
        <v>2737733</v>
      </c>
      <c r="N35" s="54">
        <v>2002454</v>
      </c>
    </row>
    <row r="36" spans="1:14" ht="30" customHeight="1">
      <c r="A36" s="15" t="s">
        <v>51</v>
      </c>
      <c r="B36" s="1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42" customHeight="1">
      <c r="A37" s="18" t="s">
        <v>52</v>
      </c>
      <c r="B37" s="16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s="9" customFormat="1" ht="30" customHeight="1">
      <c r="A38" s="12" t="s">
        <v>27</v>
      </c>
      <c r="B38" s="13">
        <f>B39</f>
        <v>83790130</v>
      </c>
      <c r="C38" s="13">
        <f>C39</f>
        <v>57086375</v>
      </c>
      <c r="D38" s="13">
        <f aca="true" t="shared" si="5" ref="D38:N38">D39</f>
        <v>70492360</v>
      </c>
      <c r="E38" s="13">
        <f t="shared" si="5"/>
        <v>59137168</v>
      </c>
      <c r="F38" s="13">
        <f t="shared" si="5"/>
        <v>52895835</v>
      </c>
      <c r="G38" s="13">
        <f t="shared" si="5"/>
        <v>48421700</v>
      </c>
      <c r="H38" s="13">
        <f t="shared" si="5"/>
        <v>53050769</v>
      </c>
      <c r="I38" s="13">
        <f t="shared" si="5"/>
        <v>207231455</v>
      </c>
      <c r="J38" s="13">
        <f t="shared" si="5"/>
        <v>56899746</v>
      </c>
      <c r="K38" s="13">
        <f t="shared" si="5"/>
        <v>58036899</v>
      </c>
      <c r="L38" s="13">
        <f t="shared" si="5"/>
        <v>55891897</v>
      </c>
      <c r="M38" s="13">
        <f t="shared" si="5"/>
        <v>62730063</v>
      </c>
      <c r="N38" s="13">
        <f t="shared" si="5"/>
        <v>56027043</v>
      </c>
    </row>
    <row r="39" spans="1:14" ht="30" customHeight="1">
      <c r="A39" s="18" t="s">
        <v>28</v>
      </c>
      <c r="B39" s="16">
        <v>83790130</v>
      </c>
      <c r="C39" s="16">
        <v>57086375</v>
      </c>
      <c r="D39" s="16">
        <v>70492360</v>
      </c>
      <c r="E39" s="16">
        <v>59137168</v>
      </c>
      <c r="F39" s="16">
        <v>52895835</v>
      </c>
      <c r="G39" s="16">
        <v>48421700</v>
      </c>
      <c r="H39" s="16">
        <v>53050769</v>
      </c>
      <c r="I39" s="16">
        <v>207231455</v>
      </c>
      <c r="J39" s="16">
        <v>56899746</v>
      </c>
      <c r="K39" s="16">
        <v>58036899</v>
      </c>
      <c r="L39" s="16">
        <v>55891897</v>
      </c>
      <c r="M39" s="16">
        <v>62730063</v>
      </c>
      <c r="N39" s="16">
        <v>56027043</v>
      </c>
    </row>
    <row r="40" spans="1:14" ht="30" customHeight="1">
      <c r="A40" s="18" t="s">
        <v>29</v>
      </c>
      <c r="B40" s="23">
        <f>SUM(C40:N40)</f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</row>
    <row r="41" spans="1:14" ht="56.25" customHeight="1">
      <c r="A41" s="24" t="s">
        <v>53</v>
      </c>
      <c r="B41" s="52">
        <v>0</v>
      </c>
      <c r="C41" s="13">
        <v>0</v>
      </c>
      <c r="D41" s="13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</row>
    <row r="42" spans="1:14" ht="66" customHeight="1">
      <c r="A42" s="22" t="s">
        <v>68</v>
      </c>
      <c r="B42" s="52">
        <v>2639490</v>
      </c>
      <c r="C42" s="56">
        <v>219957</v>
      </c>
      <c r="D42" s="56">
        <v>219957</v>
      </c>
      <c r="E42" s="56">
        <v>219957</v>
      </c>
      <c r="F42" s="56">
        <v>219957</v>
      </c>
      <c r="G42" s="56">
        <v>219957</v>
      </c>
      <c r="H42" s="56">
        <v>219957</v>
      </c>
      <c r="I42" s="56">
        <v>219957</v>
      </c>
      <c r="J42" s="56">
        <v>219957</v>
      </c>
      <c r="K42" s="56">
        <v>219957</v>
      </c>
      <c r="L42" s="56">
        <v>219957</v>
      </c>
      <c r="M42" s="56">
        <v>219957</v>
      </c>
      <c r="N42" s="56">
        <v>219963</v>
      </c>
    </row>
    <row r="43" spans="1:14" ht="30" customHeight="1">
      <c r="A43" s="22" t="s">
        <v>30</v>
      </c>
      <c r="B43" s="13">
        <f>B44+B45+B46</f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30" customHeight="1">
      <c r="A44" s="24" t="s">
        <v>31</v>
      </c>
      <c r="B44" s="27">
        <f>SUM(C44:N44)</f>
        <v>0</v>
      </c>
      <c r="C44" s="27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1:14" ht="30" customHeight="1">
      <c r="A45" s="18" t="s">
        <v>54</v>
      </c>
      <c r="B45" s="23">
        <f>SUM(C45:N45)</f>
        <v>0</v>
      </c>
      <c r="C45" s="23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1:14" ht="47.25" customHeight="1">
      <c r="A46" s="18" t="s">
        <v>32</v>
      </c>
      <c r="B46" s="23">
        <f>SUM(C46:N46)</f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s="30" customFormat="1" ht="30" customHeight="1">
      <c r="A47" s="28" t="s">
        <v>33</v>
      </c>
      <c r="B47" s="29">
        <f>B48+B49+B50</f>
        <v>55366580912</v>
      </c>
      <c r="C47" s="59">
        <f aca="true" t="shared" si="6" ref="C47:N47">C48+C49+C50</f>
        <v>5796164216</v>
      </c>
      <c r="D47" s="59">
        <f t="shared" si="6"/>
        <v>4358203459</v>
      </c>
      <c r="E47" s="59">
        <f t="shared" si="6"/>
        <v>3992761353</v>
      </c>
      <c r="F47" s="59">
        <f t="shared" si="6"/>
        <v>4063423126</v>
      </c>
      <c r="G47" s="59">
        <f t="shared" si="6"/>
        <v>4516441443</v>
      </c>
      <c r="H47" s="59">
        <f t="shared" si="6"/>
        <v>4407579622</v>
      </c>
      <c r="I47" s="59">
        <f t="shared" si="6"/>
        <v>5273240900</v>
      </c>
      <c r="J47" s="59">
        <f t="shared" si="6"/>
        <v>3573937490</v>
      </c>
      <c r="K47" s="59">
        <f>K48+K49+K50</f>
        <v>5416343108</v>
      </c>
      <c r="L47" s="59">
        <f t="shared" si="6"/>
        <v>4197132831</v>
      </c>
      <c r="M47" s="59">
        <f t="shared" si="6"/>
        <v>3542647864</v>
      </c>
      <c r="N47" s="59">
        <f t="shared" si="6"/>
        <v>6228705500</v>
      </c>
    </row>
    <row r="48" spans="1:14" s="9" customFormat="1" ht="30" customHeight="1">
      <c r="A48" s="50" t="s">
        <v>34</v>
      </c>
      <c r="B48" s="57">
        <v>15929505745</v>
      </c>
      <c r="C48" s="58">
        <v>1318141510</v>
      </c>
      <c r="D48" s="58">
        <v>1519058106</v>
      </c>
      <c r="E48" s="58">
        <v>1226039378</v>
      </c>
      <c r="F48" s="58">
        <v>1326477671</v>
      </c>
      <c r="G48" s="58">
        <v>1318285457</v>
      </c>
      <c r="H48" s="58">
        <v>1307246893</v>
      </c>
      <c r="I48" s="58">
        <v>1340290521</v>
      </c>
      <c r="J48" s="58">
        <v>1316173177</v>
      </c>
      <c r="K48" s="58">
        <v>1350729088</v>
      </c>
      <c r="L48" s="58">
        <v>1323711085</v>
      </c>
      <c r="M48" s="58">
        <v>1297646400</v>
      </c>
      <c r="N48" s="58">
        <v>1285706459</v>
      </c>
    </row>
    <row r="49" spans="1:14" s="9" customFormat="1" ht="30" customHeight="1">
      <c r="A49" s="50" t="s">
        <v>35</v>
      </c>
      <c r="B49" s="23">
        <v>34468069998</v>
      </c>
      <c r="C49" s="17">
        <v>4473769058</v>
      </c>
      <c r="D49" s="17">
        <v>2728179780</v>
      </c>
      <c r="E49" s="17">
        <v>2573116588</v>
      </c>
      <c r="F49" s="17">
        <v>2718621119</v>
      </c>
      <c r="G49" s="17">
        <v>2653982846</v>
      </c>
      <c r="H49" s="17">
        <v>2724389903</v>
      </c>
      <c r="I49" s="17">
        <v>3345444159</v>
      </c>
      <c r="J49" s="17">
        <v>1913302052</v>
      </c>
      <c r="K49" s="17">
        <v>2574945729</v>
      </c>
      <c r="L49" s="17">
        <v>2670212569</v>
      </c>
      <c r="M49" s="17">
        <v>1997189560</v>
      </c>
      <c r="N49" s="17">
        <v>4094916635</v>
      </c>
    </row>
    <row r="50" spans="1:14" s="9" customFormat="1" ht="30" customHeight="1">
      <c r="A50" s="51" t="s">
        <v>36</v>
      </c>
      <c r="B50" s="27">
        <v>4969005169</v>
      </c>
      <c r="C50" s="27">
        <v>4253648</v>
      </c>
      <c r="D50" s="27">
        <v>110965573</v>
      </c>
      <c r="E50" s="27">
        <v>193605387</v>
      </c>
      <c r="F50" s="27">
        <v>18324336</v>
      </c>
      <c r="G50" s="27">
        <v>544173140</v>
      </c>
      <c r="H50" s="27">
        <v>375942826</v>
      </c>
      <c r="I50" s="27">
        <v>587506220</v>
      </c>
      <c r="J50" s="27">
        <v>344462261</v>
      </c>
      <c r="K50" s="27">
        <v>1490668291</v>
      </c>
      <c r="L50" s="27">
        <v>203209177</v>
      </c>
      <c r="M50" s="27">
        <v>247811904</v>
      </c>
      <c r="N50" s="27">
        <v>848082406</v>
      </c>
    </row>
    <row r="51" spans="1:14" ht="30" customHeight="1">
      <c r="A51" s="22" t="s">
        <v>37</v>
      </c>
      <c r="B51" s="31">
        <f>SUM(B52:B57)</f>
        <v>2087239720</v>
      </c>
      <c r="C51" s="31">
        <f aca="true" t="shared" si="7" ref="C51:N51">SUM(C52:C57)</f>
        <v>142319296</v>
      </c>
      <c r="D51" s="31">
        <f t="shared" si="7"/>
        <v>245574806</v>
      </c>
      <c r="E51" s="31">
        <f t="shared" si="7"/>
        <v>71941871</v>
      </c>
      <c r="F51" s="31">
        <f t="shared" si="7"/>
        <v>210417162</v>
      </c>
      <c r="G51" s="31">
        <f t="shared" si="7"/>
        <v>144449650</v>
      </c>
      <c r="H51" s="31">
        <f t="shared" si="7"/>
        <v>212878569</v>
      </c>
      <c r="I51" s="31">
        <f t="shared" si="7"/>
        <v>173393464</v>
      </c>
      <c r="J51" s="31">
        <f t="shared" si="7"/>
        <v>150629968</v>
      </c>
      <c r="K51" s="31">
        <f t="shared" si="7"/>
        <v>178275702</v>
      </c>
      <c r="L51" s="31">
        <f t="shared" si="7"/>
        <v>153967584</v>
      </c>
      <c r="M51" s="31">
        <f t="shared" si="7"/>
        <v>197799512</v>
      </c>
      <c r="N51" s="31">
        <f t="shared" si="7"/>
        <v>205592136</v>
      </c>
    </row>
    <row r="52" spans="1:14" ht="30" customHeight="1">
      <c r="A52" s="24" t="s">
        <v>62</v>
      </c>
      <c r="B52" s="27">
        <f aca="true" t="shared" si="8" ref="B52:B57">SUM(C52:N52)</f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</row>
    <row r="53" spans="1:14" ht="30" customHeight="1">
      <c r="A53" s="18" t="s">
        <v>63</v>
      </c>
      <c r="B53" s="23">
        <f t="shared" si="8"/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 ht="30" customHeight="1">
      <c r="A54" s="18" t="s">
        <v>64</v>
      </c>
      <c r="B54" s="23">
        <v>2087239720</v>
      </c>
      <c r="C54" s="17">
        <v>142319296</v>
      </c>
      <c r="D54" s="17">
        <v>245574806</v>
      </c>
      <c r="E54" s="31">
        <v>71941871</v>
      </c>
      <c r="F54" s="31">
        <v>210417162</v>
      </c>
      <c r="G54" s="31">
        <v>144449650</v>
      </c>
      <c r="H54" s="31">
        <v>212878569</v>
      </c>
      <c r="I54" s="31">
        <v>173393464</v>
      </c>
      <c r="J54" s="31">
        <v>150629968</v>
      </c>
      <c r="K54" s="31">
        <v>178275702</v>
      </c>
      <c r="L54" s="31">
        <v>153967584</v>
      </c>
      <c r="M54" s="31">
        <v>197799512</v>
      </c>
      <c r="N54" s="31">
        <v>205592136</v>
      </c>
    </row>
    <row r="55" spans="1:14" ht="30" customHeight="1">
      <c r="A55" s="18" t="s">
        <v>65</v>
      </c>
      <c r="B55" s="23">
        <f t="shared" si="8"/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</row>
    <row r="56" spans="1:14" ht="30" customHeight="1">
      <c r="A56" s="18" t="s">
        <v>66</v>
      </c>
      <c r="B56" s="23">
        <f t="shared" si="8"/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</row>
    <row r="57" spans="1:14" ht="30" customHeight="1">
      <c r="A57" s="18" t="s">
        <v>67</v>
      </c>
      <c r="B57" s="23">
        <f t="shared" si="8"/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</row>
    <row r="58" spans="1:14" ht="30" customHeight="1">
      <c r="A58" s="19" t="s">
        <v>55</v>
      </c>
      <c r="B58" s="23">
        <f>+B59+B60</f>
        <v>0</v>
      </c>
      <c r="C58" s="23">
        <f aca="true" t="shared" si="9" ref="C58:N58">+C59+C60</f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  <c r="I58" s="23">
        <f t="shared" si="9"/>
        <v>0</v>
      </c>
      <c r="J58" s="23">
        <f t="shared" si="9"/>
        <v>0</v>
      </c>
      <c r="K58" s="23">
        <f t="shared" si="9"/>
        <v>0</v>
      </c>
      <c r="L58" s="23">
        <f t="shared" si="9"/>
        <v>0</v>
      </c>
      <c r="M58" s="23">
        <f t="shared" si="9"/>
        <v>0</v>
      </c>
      <c r="N58" s="23">
        <f t="shared" si="9"/>
        <v>0</v>
      </c>
    </row>
    <row r="59" spans="1:14" ht="30" customHeight="1">
      <c r="A59" s="18" t="s">
        <v>56</v>
      </c>
      <c r="B59" s="23">
        <f>SUM(C59:N59)</f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</row>
    <row r="60" spans="1:14" ht="30" customHeight="1">
      <c r="A60" s="18" t="s">
        <v>57</v>
      </c>
      <c r="B60" s="23">
        <f>SUM(C60:N60)</f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</row>
    <row r="61" spans="1:14" s="9" customFormat="1" ht="30" customHeight="1">
      <c r="A61" s="22" t="s">
        <v>38</v>
      </c>
      <c r="B61" s="55">
        <f>+C61+D61+E61+F61+G61+H61+I61+I61+J61+K61+L61+M61+N61</f>
        <v>1</v>
      </c>
      <c r="C61" s="13">
        <f>SUM(C62:C62)</f>
        <v>0</v>
      </c>
      <c r="D61" s="13">
        <f aca="true" t="shared" si="10" ref="D61:N61">SUM(D62:D62)</f>
        <v>0</v>
      </c>
      <c r="E61" s="13">
        <f t="shared" si="10"/>
        <v>0</v>
      </c>
      <c r="F61" s="13">
        <f t="shared" si="10"/>
        <v>0</v>
      </c>
      <c r="G61" s="13">
        <f t="shared" si="10"/>
        <v>0</v>
      </c>
      <c r="H61" s="13">
        <f t="shared" si="10"/>
        <v>0</v>
      </c>
      <c r="I61" s="13">
        <f t="shared" si="10"/>
        <v>0</v>
      </c>
      <c r="J61" s="13">
        <f t="shared" si="10"/>
        <v>0</v>
      </c>
      <c r="K61" s="13">
        <f t="shared" si="10"/>
        <v>0</v>
      </c>
      <c r="L61" s="13">
        <f t="shared" si="10"/>
        <v>0</v>
      </c>
      <c r="M61" s="13">
        <f t="shared" si="10"/>
        <v>0</v>
      </c>
      <c r="N61" s="13">
        <f t="shared" si="10"/>
        <v>1</v>
      </c>
    </row>
    <row r="62" spans="1:14" ht="30" customHeight="1">
      <c r="A62" s="24" t="s">
        <v>39</v>
      </c>
      <c r="B62" s="23">
        <v>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1</v>
      </c>
    </row>
    <row r="63" spans="1:14" ht="17.25" customHeight="1">
      <c r="A63" s="26"/>
      <c r="B63" s="32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7.25" customHeight="1">
      <c r="A64" s="26"/>
      <c r="B64" s="32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7.25" customHeight="1">
      <c r="A65" s="33"/>
      <c r="B65" s="32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7.25" customHeight="1">
      <c r="A66" s="33"/>
      <c r="B66" s="32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7.25" customHeight="1">
      <c r="A67" s="33"/>
      <c r="B67" s="32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7.25" customHeight="1">
      <c r="A68" s="33"/>
      <c r="B68" s="32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7.25" customHeight="1">
      <c r="A69" s="33"/>
      <c r="B69" s="32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7.25" customHeight="1">
      <c r="A70" s="33"/>
      <c r="B70" s="32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7.2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s="40" customFormat="1" ht="21.75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s="41" customFormat="1" ht="18.75">
      <c r="A73" s="37"/>
      <c r="B73" s="61"/>
      <c r="C73" s="61"/>
      <c r="D73" s="61"/>
      <c r="E73" s="39"/>
      <c r="F73" s="38"/>
      <c r="G73" s="39"/>
      <c r="H73" s="39"/>
      <c r="I73" s="62"/>
      <c r="J73" s="62"/>
      <c r="K73" s="62"/>
      <c r="L73" s="39"/>
      <c r="M73" s="39"/>
      <c r="N73" s="39"/>
    </row>
    <row r="74" spans="1:14" s="41" customFormat="1" ht="18.75">
      <c r="A74" s="37"/>
      <c r="B74" s="61"/>
      <c r="C74" s="61"/>
      <c r="D74" s="61"/>
      <c r="E74" s="39"/>
      <c r="F74" s="38"/>
      <c r="G74" s="39"/>
      <c r="H74" s="39"/>
      <c r="I74" s="62"/>
      <c r="J74" s="62"/>
      <c r="K74" s="62"/>
      <c r="L74" s="39"/>
      <c r="M74" s="39"/>
      <c r="N74" s="39"/>
    </row>
    <row r="75" spans="1:14" s="41" customFormat="1" ht="18.75">
      <c r="A75" s="37"/>
      <c r="B75" s="38"/>
      <c r="C75" s="38"/>
      <c r="D75" s="38"/>
      <c r="E75" s="39"/>
      <c r="F75" s="38"/>
      <c r="G75" s="39"/>
      <c r="H75" s="39"/>
      <c r="I75" s="39"/>
      <c r="J75" s="39"/>
      <c r="K75" s="39"/>
      <c r="L75" s="39"/>
      <c r="M75" s="39"/>
      <c r="N75" s="39"/>
    </row>
    <row r="76" spans="1:14" s="41" customFormat="1" ht="18.75">
      <c r="A76" s="37"/>
      <c r="B76" s="38"/>
      <c r="C76" s="38"/>
      <c r="D76" s="38"/>
      <c r="E76" s="39"/>
      <c r="F76" s="38"/>
      <c r="G76" s="39"/>
      <c r="H76" s="39"/>
      <c r="I76" s="39"/>
      <c r="J76" s="39"/>
      <c r="K76" s="39"/>
      <c r="L76" s="39"/>
      <c r="M76" s="39"/>
      <c r="N76" s="39"/>
    </row>
    <row r="77" spans="1:14" s="41" customFormat="1" ht="18.75">
      <c r="A77" s="37"/>
      <c r="B77" s="38"/>
      <c r="C77" s="38"/>
      <c r="D77" s="38"/>
      <c r="E77" s="39"/>
      <c r="F77" s="38"/>
      <c r="G77" s="39"/>
      <c r="H77" s="39"/>
      <c r="I77" s="39"/>
      <c r="J77" s="39"/>
      <c r="K77" s="39"/>
      <c r="L77" s="39"/>
      <c r="M77" s="39"/>
      <c r="N77" s="39"/>
    </row>
    <row r="78" spans="1:14" s="41" customFormat="1" ht="18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1:14" s="45" customFormat="1" ht="21.75">
      <c r="A79" s="42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s="49" customFormat="1" ht="15.75">
      <c r="A80" s="46"/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</row>
  </sheetData>
  <sheetProtection/>
  <mergeCells count="6">
    <mergeCell ref="A5:N5"/>
    <mergeCell ref="B73:D73"/>
    <mergeCell ref="I73:K73"/>
    <mergeCell ref="B74:D74"/>
    <mergeCell ref="I74:K74"/>
    <mergeCell ref="A78:N78"/>
  </mergeCells>
  <printOptions horizontalCentered="1"/>
  <pageMargins left="0.6692913385826772" right="0" top="0.5118110236220472" bottom="0.7874015748031497" header="0" footer="0"/>
  <pageSetup horizontalDpi="300" verticalDpi="300" orientation="landscape" paperSize="5" scale="45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CLAUDIA</cp:lastModifiedBy>
  <cp:lastPrinted>2015-02-03T18:39:45Z</cp:lastPrinted>
  <dcterms:created xsi:type="dcterms:W3CDTF">2015-01-27T17:45:43Z</dcterms:created>
  <dcterms:modified xsi:type="dcterms:W3CDTF">2016-01-24T23:56:28Z</dcterms:modified>
  <cp:category/>
  <cp:version/>
  <cp:contentType/>
  <cp:contentStatus/>
</cp:coreProperties>
</file>