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4760" windowHeight="12960" activeTab="0"/>
  </bookViews>
  <sheets>
    <sheet name="CALENDARI ZACION" sheetId="1" r:id="rId1"/>
  </sheets>
  <definedNames>
    <definedName name="_xlnm.Print_Area" localSheetId="0">'CALENDARI ZACION'!$A$1:$N$79</definedName>
    <definedName name="_xlnm.Print_Titles" localSheetId="0">'CALENDARI ZACION'!$1:$5</definedName>
  </definedNames>
  <calcPr fullCalcOnLoad="1"/>
</workbook>
</file>

<file path=xl/comments1.xml><?xml version="1.0" encoding="utf-8"?>
<comments xmlns="http://schemas.openxmlformats.org/spreadsheetml/2006/main">
  <authors>
    <author>CLAUDIA</author>
  </authors>
  <commentList>
    <comment ref="B30" authorId="0">
      <text>
        <r>
          <rPr>
            <b/>
            <sz val="9"/>
            <rFont val="Tahoma"/>
            <family val="2"/>
          </rPr>
          <t>CLAUDIA:</t>
        </r>
        <r>
          <rPr>
            <sz val="9"/>
            <rFont val="Tahoma"/>
            <family val="2"/>
          </rPr>
          <t xml:space="preserve">
agregar derechos por prestaciòn de servicios educativos y derechos de agua</t>
        </r>
      </text>
    </comment>
  </commentList>
</comments>
</file>

<file path=xl/sharedStrings.xml><?xml version="1.0" encoding="utf-8"?>
<sst xmlns="http://schemas.openxmlformats.org/spreadsheetml/2006/main" count="71" uniqueCount="69">
  <si>
    <t>CONCEPTO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</si>
  <si>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</si>
  <si>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</si>
  <si>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</si>
  <si>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</si>
  <si>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</si>
  <si>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</si>
  <si>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</si>
  <si>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</si>
  <si>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</si>
  <si>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</si>
  <si>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</si>
  <si>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</si>
  <si>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</si>
  <si>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</si>
  <si>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</si>
  <si>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</si>
  <si>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</si>
  <si>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COMERCIO, EL CONSUMO Y LAS TRANSACCIONES</t>
  </si>
  <si>
    <t>IMPUESTOS SOBRE NÓMINAS O ASIMILABLES</t>
  </si>
  <si>
    <t>OTROS IMPUESTOS</t>
  </si>
  <si>
    <t>ACCESORIOS</t>
  </si>
  <si>
    <t>CONTRIBUCIONES DE MEJORAS</t>
  </si>
  <si>
    <t>DERECHOS</t>
  </si>
  <si>
    <t>OTROS DERECHOS</t>
  </si>
  <si>
    <t>PRODUCTOS</t>
  </si>
  <si>
    <t xml:space="preserve">PRODUCTOS DE TIPO CORRIENTE </t>
  </si>
  <si>
    <t>APROVECHAMIENTOS</t>
  </si>
  <si>
    <t>APROVECHAMIENTOS DE TIPO CORRIENTE</t>
  </si>
  <si>
    <t>APROVECHAMIENTOS DE CAPITAL</t>
  </si>
  <si>
    <t>INGRESOS POR VENTA DE BIENES Y SERVICIOS</t>
  </si>
  <si>
    <t xml:space="preserve">INGRESOS POR VENTA DE BIENES Y SERVICIOS DE ORGANISMOS DESCENTRALIZADOS  </t>
  </si>
  <si>
    <t>INGRESOS POR VENTAS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</si>
  <si>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</si>
  <si>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</si>
  <si>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</si>
  <si>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</si>
  <si>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</si>
  <si>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OTROS INGRESOS</t>
  </si>
  <si>
    <t>Intereses Ganados de Valores, Creditos, Bonos y Otros</t>
  </si>
  <si>
    <t>IMPUESTO AL COMERCIO EXTERIOR</t>
  </si>
  <si>
    <t>IMPUESTOS ECOLOGICOS</t>
  </si>
  <si>
    <t>IMPUESTOS NO COMPRENDIDOS EN LAS FRACCIONES DE LA LEY DE INGRESOS CAUSADAS EN EJERCICIOS FISCALES ANTERIORES PENDIENTES DE LIQUIDACION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</si>
  <si>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</si>
  <si>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</si>
  <si>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</si>
  <si>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</si>
  <si>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</si>
  <si>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 NO COMPRENDIDAS EN LAS FRACCIONES DE LA LEY DE INGRESOS CAUSADAS EN EJERCICIOS FISCALES ANTERIORES PENDIENTES DE PAGO O LIQUIDACION</t>
  </si>
  <si>
    <t>DERECHOS A LOS HIDROCARBUROS</t>
  </si>
  <si>
    <t>DERECHOS NO COMPRENDIDOS EN LAS FRACCIONES DE LA LEY DE INGRESOS CAUSADAS EN EJERCICIOS FISCALES ANTERIORES PENDIENTES DE LIQUIDACION O PAGO</t>
  </si>
  <si>
    <t>PRODUCTOS DE CAPITAL</t>
  </si>
  <si>
    <t>PRODUCTOS NO COMPRENDIDOS EN LAS FRACCIONES DE LA LEY DE INGRESOS CAUSADAS EN EJERCICIOS FISCALES ANTERIORES PENDIENTES DE LIQUIDACION O PAGO</t>
  </si>
  <si>
    <t>APROVECHAMIENTOS NO COMPRENDIDOS EN LAS FRACCIONES DE LA LEY DE INGRESOS CAUSADAS EN EJERCICIOS FISCALES ANTERIORES PENDIENTES DE LIQUIDACION O PAGO</t>
  </si>
  <si>
    <t xml:space="preserve">INGRESOS DE OPERACIÒN DE ENTIDADES PARA ESTATALES EMPRESARIALES  </t>
  </si>
  <si>
    <t>INGRESOS DERIVADOS DE FINANCIAMIENTOS</t>
  </si>
  <si>
    <t>ENDEUDAMIENTO INTERNO</t>
  </si>
  <si>
    <t>ENDEUDAMIENTO EXTERNO</t>
  </si>
  <si>
    <t>CONTRIBUCION DE MEJORAS POR OBRAS PUBLICAS</t>
  </si>
  <si>
    <t>DERECHOS POR EL USO, GOCE , APROVECHAMIENTO O EXPLOTACION DE BIENES DEL DOMINIO PUBLICO</t>
  </si>
  <si>
    <t>DERECHOS POR PRESTACIÒN DE SERVICIOS</t>
  </si>
  <si>
    <t>TRANSFERENCIAS INTERNAS Y ASIGNACIONES AL SECTOR PUBLICO</t>
  </si>
  <si>
    <t>TRANSFERENCIAS AL RESTO DEL SECTOR PÙBLICO</t>
  </si>
  <si>
    <t>SUBSIDIOS Y SUBVENCIONES</t>
  </si>
  <si>
    <t>AYUDAS SOCIALES</t>
  </si>
  <si>
    <t>PENSIONES Y JUBILACIONES</t>
  </si>
  <si>
    <t>TRANSFERENCIAS A FIDEICOMISOS, MANDATOS Y ANALOGOS</t>
  </si>
  <si>
    <t>CONTRIBUCIONES NO COMPRENDIDAS EN LAS FRACCIONES DE LA LEY DE INGRESOS CAUSADOS EN EJERCICIOS FISCALES ANTERIORES PENDIENTES DE LIQUIDACION O PAGO</t>
  </si>
  <si>
    <t>En cumplimiento a lo dispuesto en el artículo 66, segundo párrafo  de la Ley General de Contabilidad Gubernamental y la Norma para establecer la estructura del Calendario de Ingresos base mensual publicado en el Diario Oficial de la Federación el 3 de abril de 2013, se da a conocer el Calendario de Ingresos conforme a la Ley de Ingresos del Estado de Oaxaca para el Ejercicio Fiscal 2017.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</si>
</sst>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_-* #,##0.000_-;\-* #,##0.000_-;_-* &quot;-&quot;?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7"/>
      <name val="Arial"/>
      <family val="2"/>
    </font>
    <font>
      <sz val="15"/>
      <name val="Arial"/>
      <family val="2"/>
    </font>
    <font>
      <sz val="14"/>
      <color indexed="8"/>
      <name val="Arial"/>
      <family val="2"/>
    </font>
    <font>
      <b/>
      <sz val="15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0" borderId="0" xfId="67" applyFont="1" applyFill="1" applyAlignment="1">
      <alignment vertical="top"/>
      <protection/>
    </xf>
    <xf numFmtId="0" fontId="3" fillId="0" borderId="0" xfId="67" applyFont="1" applyFill="1" applyAlignment="1">
      <alignment horizontal="right" vertical="top"/>
      <protection/>
    </xf>
    <xf numFmtId="43" fontId="2" fillId="0" borderId="0" xfId="51" applyFont="1" applyFill="1" applyAlignment="1">
      <alignment horizontal="right" vertical="top"/>
    </xf>
    <xf numFmtId="0" fontId="2" fillId="0" borderId="0" xfId="67" applyFont="1" applyFill="1">
      <alignment/>
      <protection/>
    </xf>
    <xf numFmtId="0" fontId="4" fillId="0" borderId="0" xfId="67" applyFont="1" applyFill="1" applyAlignment="1">
      <alignment horizontal="center" vertical="top"/>
      <protection/>
    </xf>
    <xf numFmtId="0" fontId="4" fillId="0" borderId="0" xfId="67" applyFont="1" applyFill="1" applyAlignment="1">
      <alignment horizontal="right" vertical="top"/>
      <protection/>
    </xf>
    <xf numFmtId="0" fontId="3" fillId="0" borderId="10" xfId="67" applyFont="1" applyFill="1" applyBorder="1" applyAlignment="1">
      <alignment horizontal="center" vertical="center"/>
      <protection/>
    </xf>
    <xf numFmtId="43" fontId="3" fillId="0" borderId="10" xfId="51" applyFont="1" applyFill="1" applyBorder="1" applyAlignment="1">
      <alignment horizontal="center" vertical="center"/>
    </xf>
    <xf numFmtId="0" fontId="2" fillId="0" borderId="0" xfId="67" applyFont="1" applyFill="1" applyAlignment="1">
      <alignment vertical="center"/>
      <protection/>
    </xf>
    <xf numFmtId="0" fontId="3" fillId="0" borderId="10" xfId="67" applyFont="1" applyFill="1" applyBorder="1" applyAlignment="1">
      <alignment horizontal="center" vertical="top"/>
      <protection/>
    </xf>
    <xf numFmtId="43" fontId="3" fillId="0" borderId="10" xfId="51" applyFont="1" applyFill="1" applyBorder="1" applyAlignment="1">
      <alignment horizontal="right" vertical="top"/>
    </xf>
    <xf numFmtId="0" fontId="3" fillId="0" borderId="10" xfId="67" applyFont="1" applyFill="1" applyBorder="1" applyAlignment="1">
      <alignment horizontal="left" vertical="top"/>
      <protection/>
    </xf>
    <xf numFmtId="43" fontId="3" fillId="0" borderId="10" xfId="67" applyNumberFormat="1" applyFont="1" applyFill="1" applyBorder="1" applyAlignment="1">
      <alignment horizontal="right" vertical="top"/>
      <protection/>
    </xf>
    <xf numFmtId="43" fontId="3" fillId="0" borderId="11" xfId="67" applyNumberFormat="1" applyFont="1" applyFill="1" applyBorder="1" applyAlignment="1">
      <alignment horizontal="right" vertical="top"/>
      <protection/>
    </xf>
    <xf numFmtId="0" fontId="2" fillId="0" borderId="11" xfId="67" applyFont="1" applyFill="1" applyBorder="1" applyAlignment="1">
      <alignment horizontal="left" vertical="top"/>
      <protection/>
    </xf>
    <xf numFmtId="43" fontId="2" fillId="0" borderId="11" xfId="67" applyNumberFormat="1" applyFont="1" applyFill="1" applyBorder="1" applyAlignment="1">
      <alignment horizontal="right" vertical="top"/>
      <protection/>
    </xf>
    <xf numFmtId="43" fontId="2" fillId="0" borderId="11" xfId="51" applyFont="1" applyFill="1" applyBorder="1" applyAlignment="1">
      <alignment horizontal="right" vertical="top"/>
    </xf>
    <xf numFmtId="0" fontId="2" fillId="0" borderId="11" xfId="67" applyFont="1" applyFill="1" applyBorder="1" applyAlignment="1">
      <alignment horizontal="left" vertical="top" wrapText="1"/>
      <protection/>
    </xf>
    <xf numFmtId="0" fontId="3" fillId="0" borderId="11" xfId="67" applyFont="1" applyFill="1" applyBorder="1" applyAlignment="1">
      <alignment horizontal="left" vertical="top" wrapText="1"/>
      <protection/>
    </xf>
    <xf numFmtId="43" fontId="3" fillId="0" borderId="11" xfId="51" applyFont="1" applyFill="1" applyBorder="1" applyAlignment="1">
      <alignment horizontal="right" vertical="top"/>
    </xf>
    <xf numFmtId="43" fontId="2" fillId="0" borderId="10" xfId="51" applyFont="1" applyFill="1" applyBorder="1" applyAlignment="1">
      <alignment horizontal="right" vertical="top"/>
    </xf>
    <xf numFmtId="0" fontId="3" fillId="0" borderId="10" xfId="67" applyFont="1" applyFill="1" applyBorder="1" applyAlignment="1">
      <alignment horizontal="left" vertical="top" wrapText="1"/>
      <protection/>
    </xf>
    <xf numFmtId="43" fontId="2" fillId="0" borderId="11" xfId="67" applyNumberFormat="1" applyFont="1" applyFill="1" applyBorder="1" applyAlignment="1">
      <alignment horizontal="right" vertical="top" wrapText="1"/>
      <protection/>
    </xf>
    <xf numFmtId="0" fontId="2" fillId="0" borderId="10" xfId="67" applyFont="1" applyFill="1" applyBorder="1" applyAlignment="1">
      <alignment horizontal="left" vertical="top" wrapText="1"/>
      <protection/>
    </xf>
    <xf numFmtId="43" fontId="2" fillId="0" borderId="0" xfId="51" applyFont="1" applyFill="1" applyBorder="1" applyAlignment="1">
      <alignment horizontal="right" vertical="top"/>
    </xf>
    <xf numFmtId="0" fontId="2" fillId="0" borderId="0" xfId="67" applyFont="1" applyFill="1" applyBorder="1" applyAlignment="1">
      <alignment horizontal="left" vertical="top" wrapText="1"/>
      <protection/>
    </xf>
    <xf numFmtId="43" fontId="2" fillId="0" borderId="10" xfId="67" applyNumberFormat="1" applyFont="1" applyFill="1" applyBorder="1" applyAlignment="1">
      <alignment horizontal="right" vertical="top" wrapText="1"/>
      <protection/>
    </xf>
    <xf numFmtId="0" fontId="3" fillId="0" borderId="0" xfId="67" applyFont="1" applyFill="1" applyBorder="1" applyAlignment="1">
      <alignment horizontal="right" vertical="top" wrapText="1"/>
      <protection/>
    </xf>
    <xf numFmtId="0" fontId="2" fillId="0" borderId="0" xfId="67" applyFont="1" applyFill="1" applyBorder="1" applyAlignment="1">
      <alignment horizontal="justify" vertical="top" wrapText="1"/>
      <protection/>
    </xf>
    <xf numFmtId="0" fontId="6" fillId="0" borderId="0" xfId="67" applyFont="1" applyFill="1" applyBorder="1" applyAlignment="1">
      <alignment horizontal="justify" vertical="top" wrapText="1"/>
      <protection/>
    </xf>
    <xf numFmtId="0" fontId="7" fillId="0" borderId="0" xfId="67" applyFont="1" applyFill="1" applyBorder="1" applyAlignment="1">
      <alignment horizontal="right" vertical="top" wrapText="1"/>
      <protection/>
    </xf>
    <xf numFmtId="43" fontId="6" fillId="0" borderId="0" xfId="51" applyFont="1" applyFill="1" applyBorder="1" applyAlignment="1">
      <alignment horizontal="right" vertical="top"/>
    </xf>
    <xf numFmtId="0" fontId="6" fillId="0" borderId="0" xfId="67" applyFont="1" applyFill="1" applyAlignment="1">
      <alignment vertical="top"/>
      <protection/>
    </xf>
    <xf numFmtId="0" fontId="6" fillId="0" borderId="0" xfId="67" applyFont="1" applyFill="1" applyAlignment="1">
      <alignment horizontal="right" vertical="top"/>
      <protection/>
    </xf>
    <xf numFmtId="43" fontId="6" fillId="0" borderId="0" xfId="51" applyFont="1" applyFill="1" applyAlignment="1">
      <alignment horizontal="right" vertical="top"/>
    </xf>
    <xf numFmtId="0" fontId="8" fillId="0" borderId="0" xfId="67" applyFont="1" applyFill="1">
      <alignment/>
      <protection/>
    </xf>
    <xf numFmtId="0" fontId="9" fillId="0" borderId="0" xfId="67" applyFont="1" applyFill="1">
      <alignment/>
      <protection/>
    </xf>
    <xf numFmtId="0" fontId="11" fillId="0" borderId="0" xfId="67" applyFont="1" applyFill="1" applyAlignment="1">
      <alignment vertical="top"/>
      <protection/>
    </xf>
    <xf numFmtId="0" fontId="11" fillId="0" borderId="0" xfId="67" applyFont="1" applyFill="1" applyAlignment="1">
      <alignment horizontal="right" vertical="top"/>
      <protection/>
    </xf>
    <xf numFmtId="43" fontId="11" fillId="0" borderId="0" xfId="51" applyFont="1" applyFill="1" applyAlignment="1">
      <alignment horizontal="right" vertical="top"/>
    </xf>
    <xf numFmtId="0" fontId="12" fillId="0" borderId="0" xfId="67" applyFont="1" applyFill="1">
      <alignment/>
      <protection/>
    </xf>
    <xf numFmtId="0" fontId="13" fillId="0" borderId="0" xfId="67" applyFont="1" applyFill="1" applyAlignment="1">
      <alignment vertical="top"/>
      <protection/>
    </xf>
    <xf numFmtId="0" fontId="13" fillId="0" borderId="0" xfId="67" applyFont="1" applyFill="1" applyAlignment="1">
      <alignment horizontal="right" vertical="top"/>
      <protection/>
    </xf>
    <xf numFmtId="43" fontId="13" fillId="0" borderId="0" xfId="51" applyFont="1" applyFill="1" applyAlignment="1">
      <alignment horizontal="right" vertical="top"/>
    </xf>
    <xf numFmtId="0" fontId="13" fillId="0" borderId="0" xfId="67" applyFont="1" applyFill="1">
      <alignment/>
      <protection/>
    </xf>
    <xf numFmtId="43" fontId="2" fillId="0" borderId="11" xfId="55" applyFont="1" applyFill="1" applyBorder="1" applyAlignment="1">
      <alignment horizontal="left" vertical="top" wrapText="1"/>
    </xf>
    <xf numFmtId="43" fontId="2" fillId="0" borderId="10" xfId="55" applyFont="1" applyFill="1" applyBorder="1" applyAlignment="1">
      <alignment horizontal="left" vertical="top" wrapText="1"/>
    </xf>
    <xf numFmtId="43" fontId="3" fillId="0" borderId="10" xfId="55" applyFont="1" applyFill="1" applyBorder="1" applyAlignment="1">
      <alignment horizontal="right" vertical="top"/>
    </xf>
    <xf numFmtId="43" fontId="3" fillId="0" borderId="0" xfId="67" applyNumberFormat="1" applyFont="1" applyFill="1" applyAlignment="1">
      <alignment vertical="center"/>
      <protection/>
    </xf>
    <xf numFmtId="43" fontId="2" fillId="0" borderId="12" xfId="55" applyFont="1" applyFill="1" applyBorder="1" applyAlignment="1">
      <alignment horizontal="right" vertical="top"/>
    </xf>
    <xf numFmtId="166" fontId="2" fillId="0" borderId="11" xfId="67" applyNumberFormat="1" applyFont="1" applyFill="1" applyBorder="1" applyAlignment="1">
      <alignment horizontal="right" vertical="top" wrapText="1"/>
      <protection/>
    </xf>
    <xf numFmtId="166" fontId="2" fillId="0" borderId="11" xfId="51" applyNumberFormat="1" applyFont="1" applyFill="1" applyBorder="1" applyAlignment="1">
      <alignment horizontal="right" vertical="top"/>
    </xf>
    <xf numFmtId="43" fontId="3" fillId="0" borderId="10" xfId="55" applyFont="1" applyFill="1" applyBorder="1" applyAlignment="1">
      <alignment horizontal="left" vertical="top" wrapText="1"/>
    </xf>
    <xf numFmtId="43" fontId="3" fillId="0" borderId="11" xfId="55" applyFont="1" applyFill="1" applyBorder="1" applyAlignment="1">
      <alignment horizontal="right" vertical="top" wrapText="1"/>
    </xf>
    <xf numFmtId="166" fontId="3" fillId="0" borderId="11" xfId="55" applyNumberFormat="1" applyFont="1" applyFill="1" applyBorder="1" applyAlignment="1">
      <alignment horizontal="right" vertical="top" wrapText="1"/>
    </xf>
    <xf numFmtId="43" fontId="2" fillId="0" borderId="0" xfId="55" applyFont="1" applyFill="1" applyAlignment="1">
      <alignment/>
    </xf>
    <xf numFmtId="43" fontId="3" fillId="0" borderId="10" xfId="67" applyNumberFormat="1" applyFont="1" applyFill="1" applyBorder="1" applyAlignment="1">
      <alignment horizontal="right" vertical="top" wrapText="1"/>
      <protection/>
    </xf>
    <xf numFmtId="43" fontId="3" fillId="0" borderId="10" xfId="67" applyNumberFormat="1" applyFont="1" applyFill="1" applyBorder="1" applyAlignment="1">
      <alignment vertical="center"/>
      <protection/>
    </xf>
    <xf numFmtId="0" fontId="5" fillId="0" borderId="0" xfId="67" applyFont="1" applyFill="1" applyAlignment="1">
      <alignment horizontal="justify" vertical="top"/>
      <protection/>
    </xf>
    <xf numFmtId="0" fontId="6" fillId="0" borderId="0" xfId="67" applyFont="1" applyFill="1" applyAlignment="1">
      <alignment horizontal="center" vertical="top"/>
      <protection/>
    </xf>
    <xf numFmtId="43" fontId="6" fillId="0" borderId="0" xfId="51" applyFont="1" applyFill="1" applyAlignment="1">
      <alignment horizontal="center" vertical="top"/>
    </xf>
    <xf numFmtId="0" fontId="10" fillId="0" borderId="0" xfId="71" applyNumberFormat="1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2 2" xfId="50"/>
    <cellStyle name="Millares 2 3" xfId="51"/>
    <cellStyle name="Millares 3" xfId="52"/>
    <cellStyle name="Millares 3 2" xfId="53"/>
    <cellStyle name="Millares 4" xfId="54"/>
    <cellStyle name="Millares 4 2" xfId="55"/>
    <cellStyle name="Millares 5" xfId="56"/>
    <cellStyle name="Millares 6" xfId="57"/>
    <cellStyle name="Millares 7" xfId="58"/>
    <cellStyle name="Millares 8" xfId="59"/>
    <cellStyle name="Currency" xfId="60"/>
    <cellStyle name="Currency [0]" xfId="61"/>
    <cellStyle name="Neutral" xfId="62"/>
    <cellStyle name="Normal 2" xfId="63"/>
    <cellStyle name="Normal 2 2" xfId="64"/>
    <cellStyle name="Normal 2 2 2" xfId="65"/>
    <cellStyle name="Normal 3" xfId="66"/>
    <cellStyle name="Normal 3 2" xfId="67"/>
    <cellStyle name="Normal 3 3" xfId="68"/>
    <cellStyle name="Normal 3 4" xfId="69"/>
    <cellStyle name="Normal 4" xfId="70"/>
    <cellStyle name="Normal 5" xfId="71"/>
    <cellStyle name="Normal 6" xfId="72"/>
    <cellStyle name="Normal 6 2" xfId="73"/>
    <cellStyle name="Normal 7" xfId="74"/>
    <cellStyle name="Normal 8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400050</xdr:rowOff>
    </xdr:from>
    <xdr:to>
      <xdr:col>2</xdr:col>
      <xdr:colOff>733425</xdr:colOff>
      <xdr:row>2</xdr:row>
      <xdr:rowOff>876300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00050"/>
          <a:ext cx="59912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0</xdr:row>
      <xdr:rowOff>257175</xdr:rowOff>
    </xdr:from>
    <xdr:to>
      <xdr:col>13</xdr:col>
      <xdr:colOff>885825</xdr:colOff>
      <xdr:row>2</xdr:row>
      <xdr:rowOff>857250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64400" y="257175"/>
          <a:ext cx="38576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33"/>
  </sheetPr>
  <dimension ref="A4:N80"/>
  <sheetViews>
    <sheetView tabSelected="1" zoomScale="60" zoomScaleNormal="60" zoomScaleSheetLayoutView="70" zoomScalePageLayoutView="0" workbookViewId="0" topLeftCell="A1">
      <selection activeCell="J2" sqref="J2"/>
    </sheetView>
  </sheetViews>
  <sheetFormatPr defaultColWidth="11.421875" defaultRowHeight="15"/>
  <cols>
    <col min="1" max="1" width="57.28125" style="1" customWidth="1"/>
    <col min="2" max="2" width="25.8515625" style="2" customWidth="1"/>
    <col min="3" max="14" width="23.7109375" style="3" customWidth="1"/>
    <col min="15" max="16384" width="11.421875" style="4" customWidth="1"/>
  </cols>
  <sheetData>
    <row r="1" ht="70.5" customHeight="1"/>
    <row r="2" ht="70.5" customHeight="1"/>
    <row r="3" ht="93" customHeight="1"/>
    <row r="4" spans="1:14" ht="12.75" hidden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57.75" customHeight="1">
      <c r="A5" s="59" t="s">
        <v>68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s="9" customFormat="1" ht="39" customHeight="1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8" t="s">
        <v>6</v>
      </c>
      <c r="H6" s="8" t="s">
        <v>7</v>
      </c>
      <c r="I6" s="7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</row>
    <row r="7" spans="1:14" s="9" customFormat="1" ht="27.75" customHeight="1">
      <c r="A7" s="10" t="s">
        <v>14</v>
      </c>
      <c r="B7" s="49">
        <f>+C7+D7+E7+F7+G7+H7+I7+J7+K7+L7+M7+N7</f>
        <v>62219484765</v>
      </c>
      <c r="C7" s="11">
        <f>+C8+C18+C24+C27+C34+C38+C43+C47+C51+C58+C42</f>
        <v>6315078763</v>
      </c>
      <c r="D7" s="11">
        <f aca="true" t="shared" si="0" ref="D7:M7">+D8+D18+D24+D27+D34+D38+D43+D47+D51+D58+D42</f>
        <v>4966942731</v>
      </c>
      <c r="E7" s="11">
        <f t="shared" si="0"/>
        <v>5719332067</v>
      </c>
      <c r="F7" s="11">
        <f t="shared" si="0"/>
        <v>4323972486</v>
      </c>
      <c r="G7" s="11">
        <f t="shared" si="0"/>
        <v>5899863094</v>
      </c>
      <c r="H7" s="11">
        <f t="shared" si="0"/>
        <v>5121607065</v>
      </c>
      <c r="I7" s="11">
        <f t="shared" si="0"/>
        <v>5354686368</v>
      </c>
      <c r="J7" s="11">
        <f t="shared" si="0"/>
        <v>4540542979</v>
      </c>
      <c r="K7" s="11">
        <f t="shared" si="0"/>
        <v>5292027573</v>
      </c>
      <c r="L7" s="11">
        <f t="shared" si="0"/>
        <v>4910117715</v>
      </c>
      <c r="M7" s="11">
        <f t="shared" si="0"/>
        <v>4541254401</v>
      </c>
      <c r="N7" s="11">
        <f>+N8+N18+N24+N27+N34+N38+N43+N47+N51+N58+N42+N61</f>
        <v>5234059523</v>
      </c>
    </row>
    <row r="8" spans="1:14" s="9" customFormat="1" ht="30" customHeight="1">
      <c r="A8" s="12" t="s">
        <v>15</v>
      </c>
      <c r="B8" s="13">
        <f>B9+B10+B11+B13+B16+B17+B15</f>
        <v>1034364525</v>
      </c>
      <c r="C8" s="13">
        <f>C9+C10+C11+C13+C16+C17+C15</f>
        <v>153245550</v>
      </c>
      <c r="D8" s="13">
        <f aca="true" t="shared" si="1" ref="D8:N8">D9+D10+D11+D13+D16+D17+D15</f>
        <v>39745911</v>
      </c>
      <c r="E8" s="13">
        <f t="shared" si="1"/>
        <v>141310963</v>
      </c>
      <c r="F8" s="13">
        <f t="shared" si="1"/>
        <v>31773448</v>
      </c>
      <c r="G8" s="13">
        <f t="shared" si="1"/>
        <v>133746914</v>
      </c>
      <c r="H8" s="13">
        <f t="shared" si="1"/>
        <v>26294993</v>
      </c>
      <c r="I8" s="13">
        <f t="shared" si="1"/>
        <v>137150908</v>
      </c>
      <c r="J8" s="13">
        <f t="shared" si="1"/>
        <v>34917592</v>
      </c>
      <c r="K8" s="13">
        <f t="shared" si="1"/>
        <v>135354467</v>
      </c>
      <c r="L8" s="13">
        <f t="shared" si="1"/>
        <v>31963657</v>
      </c>
      <c r="M8" s="13">
        <f t="shared" si="1"/>
        <v>134934004</v>
      </c>
      <c r="N8" s="13">
        <f t="shared" si="1"/>
        <v>33926118</v>
      </c>
    </row>
    <row r="9" spans="1:14" ht="30" customHeight="1">
      <c r="A9" s="15" t="s">
        <v>16</v>
      </c>
      <c r="B9" s="16">
        <v>35678889</v>
      </c>
      <c r="C9" s="16">
        <v>5276532</v>
      </c>
      <c r="D9" s="16">
        <v>1381067</v>
      </c>
      <c r="E9" s="16">
        <v>4717285</v>
      </c>
      <c r="F9" s="16">
        <v>890658</v>
      </c>
      <c r="G9" s="16">
        <v>4940974</v>
      </c>
      <c r="H9" s="16">
        <v>756954</v>
      </c>
      <c r="I9" s="16">
        <v>5015953</v>
      </c>
      <c r="J9" s="16">
        <v>828252</v>
      </c>
      <c r="K9" s="16">
        <v>5176934</v>
      </c>
      <c r="L9" s="16">
        <v>714319</v>
      </c>
      <c r="M9" s="16">
        <v>4944239</v>
      </c>
      <c r="N9" s="16">
        <v>1035722</v>
      </c>
    </row>
    <row r="10" spans="1:14" ht="30" customHeight="1">
      <c r="A10" s="15" t="s">
        <v>17</v>
      </c>
      <c r="B10" s="16">
        <v>58221696</v>
      </c>
      <c r="C10" s="16">
        <v>10505300</v>
      </c>
      <c r="D10" s="16">
        <v>8607096</v>
      </c>
      <c r="E10" s="16">
        <v>8787041</v>
      </c>
      <c r="F10" s="16">
        <v>3815734</v>
      </c>
      <c r="G10" s="16">
        <v>3576823</v>
      </c>
      <c r="H10" s="16">
        <v>3476716</v>
      </c>
      <c r="I10" s="16">
        <v>3124387</v>
      </c>
      <c r="J10" s="16">
        <v>3219070</v>
      </c>
      <c r="K10" s="16">
        <v>3371251</v>
      </c>
      <c r="L10" s="16">
        <v>3110895</v>
      </c>
      <c r="M10" s="16">
        <v>3266224</v>
      </c>
      <c r="N10" s="16">
        <v>3361159</v>
      </c>
    </row>
    <row r="11" spans="1:14" ht="45" customHeight="1">
      <c r="A11" s="18" t="s">
        <v>18</v>
      </c>
      <c r="B11" s="16">
        <v>42028366</v>
      </c>
      <c r="C11" s="16">
        <v>7658264</v>
      </c>
      <c r="D11" s="16">
        <v>816397</v>
      </c>
      <c r="E11" s="16">
        <v>6391704</v>
      </c>
      <c r="F11" s="16">
        <v>836869</v>
      </c>
      <c r="G11" s="16">
        <v>5944348</v>
      </c>
      <c r="H11" s="16">
        <v>633181</v>
      </c>
      <c r="I11" s="16">
        <v>5762666</v>
      </c>
      <c r="J11" s="16">
        <v>660078</v>
      </c>
      <c r="K11" s="16">
        <v>5982853</v>
      </c>
      <c r="L11" s="16">
        <v>485504</v>
      </c>
      <c r="M11" s="16">
        <v>5973363</v>
      </c>
      <c r="N11" s="16">
        <v>883139</v>
      </c>
    </row>
    <row r="12" spans="1:14" ht="45" customHeight="1">
      <c r="A12" s="18" t="s">
        <v>40</v>
      </c>
      <c r="B12" s="14">
        <v>0</v>
      </c>
      <c r="C12" s="14">
        <v>0</v>
      </c>
      <c r="D12" s="14">
        <v>0</v>
      </c>
      <c r="E12" s="16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</row>
    <row r="13" spans="1:14" ht="30" customHeight="1">
      <c r="A13" s="15" t="s">
        <v>19</v>
      </c>
      <c r="B13" s="16">
        <v>756999998</v>
      </c>
      <c r="C13" s="16">
        <v>114438622</v>
      </c>
      <c r="D13" s="16">
        <v>15970484</v>
      </c>
      <c r="E13" s="16">
        <v>109380426</v>
      </c>
      <c r="F13" s="16">
        <v>16056329</v>
      </c>
      <c r="G13" s="16">
        <v>109634506</v>
      </c>
      <c r="H13" s="16">
        <v>11075929</v>
      </c>
      <c r="I13" s="16">
        <v>112042961</v>
      </c>
      <c r="J13" s="16">
        <v>15770141</v>
      </c>
      <c r="K13" s="16">
        <v>109131153</v>
      </c>
      <c r="L13" s="16">
        <v>17027653</v>
      </c>
      <c r="M13" s="16">
        <v>109640973</v>
      </c>
      <c r="N13" s="16">
        <v>16830821</v>
      </c>
    </row>
    <row r="14" spans="1:14" ht="30" customHeight="1">
      <c r="A14" s="15" t="s">
        <v>41</v>
      </c>
      <c r="B14" s="14">
        <v>0</v>
      </c>
      <c r="C14" s="14">
        <v>0</v>
      </c>
      <c r="D14" s="14">
        <v>0</v>
      </c>
      <c r="E14" s="16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ht="30" customHeight="1">
      <c r="A15" s="15" t="s">
        <v>21</v>
      </c>
      <c r="B15" s="16">
        <v>8587728</v>
      </c>
      <c r="C15" s="16">
        <v>433360</v>
      </c>
      <c r="D15" s="16">
        <v>1229577</v>
      </c>
      <c r="E15" s="16">
        <v>337557</v>
      </c>
      <c r="F15" s="16">
        <v>154159</v>
      </c>
      <c r="G15" s="16">
        <v>212236</v>
      </c>
      <c r="H15" s="16">
        <v>790803</v>
      </c>
      <c r="I15" s="16">
        <v>624795</v>
      </c>
      <c r="J15" s="16">
        <v>876267</v>
      </c>
      <c r="K15" s="16">
        <v>1114726</v>
      </c>
      <c r="L15" s="16">
        <v>717726</v>
      </c>
      <c r="M15" s="16">
        <v>728770</v>
      </c>
      <c r="N15" s="16">
        <v>1367752</v>
      </c>
    </row>
    <row r="16" spans="1:14" ht="30" customHeight="1">
      <c r="A16" s="15" t="s">
        <v>20</v>
      </c>
      <c r="B16" s="16">
        <v>132847848</v>
      </c>
      <c r="C16" s="16">
        <v>14933472</v>
      </c>
      <c r="D16" s="16">
        <v>11741290</v>
      </c>
      <c r="E16" s="16">
        <v>11696950</v>
      </c>
      <c r="F16" s="16">
        <v>10019699</v>
      </c>
      <c r="G16" s="16">
        <v>9438027</v>
      </c>
      <c r="H16" s="16">
        <v>9561410</v>
      </c>
      <c r="I16" s="16">
        <v>10580146</v>
      </c>
      <c r="J16" s="16">
        <v>13563784</v>
      </c>
      <c r="K16" s="16">
        <v>10577550</v>
      </c>
      <c r="L16" s="16">
        <v>9907560</v>
      </c>
      <c r="M16" s="16">
        <v>10380435</v>
      </c>
      <c r="N16" s="16">
        <v>10447525</v>
      </c>
    </row>
    <row r="17" spans="1:14" ht="48" customHeight="1">
      <c r="A17" s="18" t="s">
        <v>42</v>
      </c>
      <c r="B17" s="14">
        <v>0</v>
      </c>
      <c r="C17" s="14">
        <v>0</v>
      </c>
      <c r="D17" s="14">
        <v>0</v>
      </c>
      <c r="E17" s="16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</row>
    <row r="18" spans="1:14" ht="30" customHeight="1">
      <c r="A18" s="19" t="s">
        <v>43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1:14" ht="30" customHeight="1">
      <c r="A19" s="18" t="s">
        <v>44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</row>
    <row r="20" spans="1:14" ht="30" customHeight="1">
      <c r="A20" s="18" t="s">
        <v>45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1:14" ht="30" customHeight="1">
      <c r="A21" s="18" t="s">
        <v>46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</row>
    <row r="22" spans="1:14" ht="30" customHeight="1">
      <c r="A22" s="18" t="s">
        <v>47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</row>
    <row r="23" spans="1:14" ht="30" customHeight="1">
      <c r="A23" s="15" t="s">
        <v>21</v>
      </c>
      <c r="B23" s="14">
        <f>SUM(C23:N23)</f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s="9" customFormat="1" ht="30" customHeight="1">
      <c r="A24" s="12" t="s">
        <v>22</v>
      </c>
      <c r="B24" s="13">
        <f>+B25+B26</f>
        <v>0</v>
      </c>
      <c r="C24" s="13">
        <f aca="true" t="shared" si="2" ref="C24:N24">+C25+C26</f>
        <v>0</v>
      </c>
      <c r="D24" s="13">
        <f t="shared" si="2"/>
        <v>0</v>
      </c>
      <c r="E24" s="13">
        <f t="shared" si="2"/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  <c r="K24" s="13">
        <f t="shared" si="2"/>
        <v>0</v>
      </c>
      <c r="L24" s="13">
        <f t="shared" si="2"/>
        <v>0</v>
      </c>
      <c r="M24" s="13">
        <f t="shared" si="2"/>
        <v>0</v>
      </c>
      <c r="N24" s="13">
        <f t="shared" si="2"/>
        <v>0</v>
      </c>
    </row>
    <row r="25" spans="1:14" ht="30" customHeight="1">
      <c r="A25" s="15" t="s">
        <v>58</v>
      </c>
      <c r="B25" s="16">
        <f>SUM(C25:N25)</f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</row>
    <row r="26" spans="1:14" ht="52.5" customHeight="1">
      <c r="A26" s="18" t="s">
        <v>48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</row>
    <row r="27" spans="1:14" s="9" customFormat="1" ht="30" customHeight="1">
      <c r="A27" s="12" t="s">
        <v>23</v>
      </c>
      <c r="B27" s="13">
        <f>+B28+B29+B30+B31+B32+B33</f>
        <v>1179006265</v>
      </c>
      <c r="C27" s="13">
        <f aca="true" t="shared" si="3" ref="C27:M27">+C28+C29+C30+C31+C32+C33</f>
        <v>130141210</v>
      </c>
      <c r="D27" s="13">
        <f t="shared" si="3"/>
        <v>104916133</v>
      </c>
      <c r="E27" s="13">
        <f t="shared" si="3"/>
        <v>102383190</v>
      </c>
      <c r="F27" s="13">
        <f t="shared" si="3"/>
        <v>87698949</v>
      </c>
      <c r="G27" s="13">
        <f t="shared" si="3"/>
        <v>93694622</v>
      </c>
      <c r="H27" s="13">
        <f t="shared" si="3"/>
        <v>87162477</v>
      </c>
      <c r="I27" s="13">
        <f t="shared" si="3"/>
        <v>94589578</v>
      </c>
      <c r="J27" s="13">
        <f t="shared" si="3"/>
        <v>120874253</v>
      </c>
      <c r="K27" s="13">
        <f t="shared" si="3"/>
        <v>91993064</v>
      </c>
      <c r="L27" s="13">
        <f t="shared" si="3"/>
        <v>87263049</v>
      </c>
      <c r="M27" s="13">
        <f t="shared" si="3"/>
        <v>88916910</v>
      </c>
      <c r="N27" s="13">
        <f>+N28+N29+N30+N31+N32+N33</f>
        <v>89372830</v>
      </c>
    </row>
    <row r="28" spans="1:14" ht="30" customHeight="1">
      <c r="A28" s="18" t="s">
        <v>59</v>
      </c>
      <c r="B28" s="16">
        <v>8097639</v>
      </c>
      <c r="C28" s="16">
        <v>467187</v>
      </c>
      <c r="D28" s="16">
        <v>690674</v>
      </c>
      <c r="E28" s="16">
        <v>538888</v>
      </c>
      <c r="F28" s="16">
        <v>768124</v>
      </c>
      <c r="G28" s="16">
        <v>792251</v>
      </c>
      <c r="H28" s="16">
        <v>603558</v>
      </c>
      <c r="I28" s="16">
        <v>872791</v>
      </c>
      <c r="J28" s="16">
        <v>541460</v>
      </c>
      <c r="K28" s="16">
        <v>490276</v>
      </c>
      <c r="L28" s="16">
        <v>856911</v>
      </c>
      <c r="M28" s="16">
        <v>854723</v>
      </c>
      <c r="N28" s="16">
        <v>620796</v>
      </c>
    </row>
    <row r="29" spans="1:14" ht="30" customHeight="1">
      <c r="A29" s="15" t="s">
        <v>49</v>
      </c>
      <c r="B29" s="16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</row>
    <row r="30" spans="1:14" ht="30" customHeight="1">
      <c r="A30" s="18" t="s">
        <v>60</v>
      </c>
      <c r="B30" s="16">
        <v>1167002388</v>
      </c>
      <c r="C30" s="16">
        <v>129614888</v>
      </c>
      <c r="D30" s="16">
        <v>104179124</v>
      </c>
      <c r="E30" s="16">
        <v>101756952</v>
      </c>
      <c r="F30" s="16">
        <v>86862211</v>
      </c>
      <c r="G30" s="16">
        <v>92757742</v>
      </c>
      <c r="H30" s="16">
        <v>86046481</v>
      </c>
      <c r="I30" s="16">
        <v>93232560</v>
      </c>
      <c r="J30" s="16">
        <v>119706221</v>
      </c>
      <c r="K30" s="16">
        <v>90878508</v>
      </c>
      <c r="L30" s="16">
        <v>85853213</v>
      </c>
      <c r="M30" s="16">
        <v>87712319</v>
      </c>
      <c r="N30" s="16">
        <v>88402169</v>
      </c>
    </row>
    <row r="31" spans="1:14" ht="30" customHeight="1">
      <c r="A31" s="15" t="s">
        <v>24</v>
      </c>
      <c r="B31" s="16">
        <v>1</v>
      </c>
      <c r="C31" s="16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6">
        <v>1</v>
      </c>
    </row>
    <row r="32" spans="1:14" ht="30" customHeight="1">
      <c r="A32" s="15" t="s">
        <v>21</v>
      </c>
      <c r="B32" s="16">
        <v>3906237</v>
      </c>
      <c r="C32" s="16">
        <v>59135</v>
      </c>
      <c r="D32" s="16">
        <v>46335</v>
      </c>
      <c r="E32" s="16">
        <v>87350</v>
      </c>
      <c r="F32" s="16">
        <v>68614</v>
      </c>
      <c r="G32" s="16">
        <v>144629</v>
      </c>
      <c r="H32" s="16">
        <v>512438</v>
      </c>
      <c r="I32" s="16">
        <v>484227</v>
      </c>
      <c r="J32" s="16">
        <v>626572</v>
      </c>
      <c r="K32" s="16">
        <v>624280</v>
      </c>
      <c r="L32" s="16">
        <v>552925</v>
      </c>
      <c r="M32" s="16">
        <v>349868</v>
      </c>
      <c r="N32" s="16">
        <v>349864</v>
      </c>
    </row>
    <row r="33" spans="1:14" ht="45" customHeight="1">
      <c r="A33" s="18" t="s">
        <v>50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</row>
    <row r="34" spans="1:14" s="9" customFormat="1" ht="30" customHeight="1">
      <c r="A34" s="12" t="s">
        <v>25</v>
      </c>
      <c r="B34" s="13">
        <f>B35</f>
        <v>36562245</v>
      </c>
      <c r="C34" s="13">
        <f aca="true" t="shared" si="4" ref="C34:N34">C35</f>
        <v>1955439</v>
      </c>
      <c r="D34" s="13">
        <f t="shared" si="4"/>
        <v>1587361</v>
      </c>
      <c r="E34" s="13">
        <f t="shared" si="4"/>
        <v>2591874</v>
      </c>
      <c r="F34" s="13">
        <f t="shared" si="4"/>
        <v>1876100</v>
      </c>
      <c r="G34" s="13">
        <f t="shared" si="4"/>
        <v>1309641</v>
      </c>
      <c r="H34" s="13">
        <f t="shared" si="4"/>
        <v>11863400</v>
      </c>
      <c r="I34" s="13">
        <f t="shared" si="4"/>
        <v>910598</v>
      </c>
      <c r="J34" s="13">
        <f t="shared" si="4"/>
        <v>1217033</v>
      </c>
      <c r="K34" s="13">
        <f t="shared" si="4"/>
        <v>1133431</v>
      </c>
      <c r="L34" s="13">
        <f t="shared" si="4"/>
        <v>7054603</v>
      </c>
      <c r="M34" s="13">
        <f t="shared" si="4"/>
        <v>2924902</v>
      </c>
      <c r="N34" s="13">
        <f t="shared" si="4"/>
        <v>2137863</v>
      </c>
    </row>
    <row r="35" spans="1:14" ht="30" customHeight="1">
      <c r="A35" s="18" t="s">
        <v>26</v>
      </c>
      <c r="B35" s="50">
        <v>36562245</v>
      </c>
      <c r="C35" s="50">
        <v>1955439</v>
      </c>
      <c r="D35" s="50">
        <v>1587361</v>
      </c>
      <c r="E35" s="50">
        <v>2591874</v>
      </c>
      <c r="F35" s="50">
        <v>1876100</v>
      </c>
      <c r="G35" s="50">
        <v>1309641</v>
      </c>
      <c r="H35" s="50">
        <v>11863400</v>
      </c>
      <c r="I35" s="50">
        <v>910598</v>
      </c>
      <c r="J35" s="50">
        <v>1217033</v>
      </c>
      <c r="K35" s="50">
        <v>1133431</v>
      </c>
      <c r="L35" s="50">
        <v>7054603</v>
      </c>
      <c r="M35" s="50">
        <v>2924902</v>
      </c>
      <c r="N35" s="50">
        <v>2137863</v>
      </c>
    </row>
    <row r="36" spans="1:14" ht="30" customHeight="1">
      <c r="A36" s="15" t="s">
        <v>51</v>
      </c>
      <c r="B36" s="16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42" customHeight="1">
      <c r="A37" s="18" t="s">
        <v>52</v>
      </c>
      <c r="B37" s="16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s="9" customFormat="1" ht="30" customHeight="1">
      <c r="A38" s="12" t="s">
        <v>27</v>
      </c>
      <c r="B38" s="13">
        <f>B39</f>
        <v>870119096</v>
      </c>
      <c r="C38" s="13">
        <f>C39</f>
        <v>61348952</v>
      </c>
      <c r="D38" s="13">
        <f aca="true" t="shared" si="5" ref="D38:N38">D39</f>
        <v>60214429</v>
      </c>
      <c r="E38" s="13">
        <f t="shared" si="5"/>
        <v>58681580</v>
      </c>
      <c r="F38" s="13">
        <f t="shared" si="5"/>
        <v>57679667</v>
      </c>
      <c r="G38" s="13">
        <f t="shared" si="5"/>
        <v>58142625</v>
      </c>
      <c r="H38" s="13">
        <f t="shared" si="5"/>
        <v>227799191</v>
      </c>
      <c r="I38" s="13">
        <f t="shared" si="5"/>
        <v>58071064</v>
      </c>
      <c r="J38" s="13">
        <f t="shared" si="5"/>
        <v>55760735</v>
      </c>
      <c r="K38" s="13">
        <f t="shared" si="5"/>
        <v>56215046</v>
      </c>
      <c r="L38" s="13">
        <f t="shared" si="5"/>
        <v>60897705</v>
      </c>
      <c r="M38" s="13">
        <f t="shared" si="5"/>
        <v>58415160</v>
      </c>
      <c r="N38" s="13">
        <f t="shared" si="5"/>
        <v>56892942</v>
      </c>
    </row>
    <row r="39" spans="1:14" ht="30" customHeight="1">
      <c r="A39" s="18" t="s">
        <v>28</v>
      </c>
      <c r="B39" s="16">
        <v>870119096</v>
      </c>
      <c r="C39" s="16">
        <v>61348952</v>
      </c>
      <c r="D39" s="16">
        <v>60214429</v>
      </c>
      <c r="E39" s="16">
        <v>58681580</v>
      </c>
      <c r="F39" s="16">
        <v>57679667</v>
      </c>
      <c r="G39" s="16">
        <v>58142625</v>
      </c>
      <c r="H39" s="16">
        <v>227799191</v>
      </c>
      <c r="I39" s="16">
        <v>58071064</v>
      </c>
      <c r="J39" s="16">
        <v>55760735</v>
      </c>
      <c r="K39" s="16">
        <v>56215046</v>
      </c>
      <c r="L39" s="16">
        <v>60897705</v>
      </c>
      <c r="M39" s="16">
        <v>58415160</v>
      </c>
      <c r="N39" s="16">
        <v>56892942</v>
      </c>
    </row>
    <row r="40" spans="1:14" ht="30" customHeight="1">
      <c r="A40" s="18" t="s">
        <v>29</v>
      </c>
      <c r="B40" s="23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</row>
    <row r="41" spans="1:14" ht="56.25" customHeight="1">
      <c r="A41" s="24" t="s">
        <v>53</v>
      </c>
      <c r="B41" s="48">
        <v>0</v>
      </c>
      <c r="C41" s="13">
        <v>0</v>
      </c>
      <c r="D41" s="13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</row>
    <row r="42" spans="1:14" ht="66" customHeight="1">
      <c r="A42" s="22" t="s">
        <v>67</v>
      </c>
      <c r="B42" s="48">
        <v>1689274</v>
      </c>
      <c r="C42" s="13">
        <v>190504</v>
      </c>
      <c r="D42" s="13">
        <v>148596</v>
      </c>
      <c r="E42" s="13">
        <v>206379</v>
      </c>
      <c r="F42" s="13">
        <v>133500</v>
      </c>
      <c r="G42" s="13">
        <v>112383</v>
      </c>
      <c r="H42" s="13">
        <v>179555</v>
      </c>
      <c r="I42" s="13">
        <v>68403</v>
      </c>
      <c r="J42" s="13">
        <v>100614</v>
      </c>
      <c r="K42" s="13">
        <v>77008</v>
      </c>
      <c r="L42" s="13">
        <v>67412</v>
      </c>
      <c r="M42" s="13">
        <v>202457</v>
      </c>
      <c r="N42" s="13">
        <v>202463</v>
      </c>
    </row>
    <row r="43" spans="1:14" ht="30" customHeight="1">
      <c r="A43" s="22" t="s">
        <v>30</v>
      </c>
      <c r="B43" s="13">
        <f>B44+B45+B46</f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1:14" ht="30" customHeight="1">
      <c r="A44" s="24" t="s">
        <v>31</v>
      </c>
      <c r="B44" s="27">
        <f>SUM(C44:N44)</f>
        <v>0</v>
      </c>
      <c r="C44" s="27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</row>
    <row r="45" spans="1:14" ht="30" customHeight="1">
      <c r="A45" s="18" t="s">
        <v>54</v>
      </c>
      <c r="B45" s="23">
        <f>SUM(C45:N45)</f>
        <v>0</v>
      </c>
      <c r="C45" s="23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1:14" ht="47.25" customHeight="1">
      <c r="A46" s="18" t="s">
        <v>32</v>
      </c>
      <c r="B46" s="23">
        <f>SUM(C46:N46)</f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 s="56" customFormat="1" ht="30" customHeight="1">
      <c r="A47" s="53" t="s">
        <v>33</v>
      </c>
      <c r="B47" s="54">
        <f>B48+B49+B50</f>
        <v>56966965090</v>
      </c>
      <c r="C47" s="55">
        <f aca="true" t="shared" si="6" ref="C47:N47">C48+C49+C50</f>
        <v>5817320779</v>
      </c>
      <c r="D47" s="55">
        <f t="shared" si="6"/>
        <v>4638326028</v>
      </c>
      <c r="E47" s="55">
        <f t="shared" si="6"/>
        <v>5302684117</v>
      </c>
      <c r="F47" s="55">
        <f t="shared" si="6"/>
        <v>3936187026</v>
      </c>
      <c r="G47" s="55">
        <f t="shared" si="6"/>
        <v>5461728676</v>
      </c>
      <c r="H47" s="55">
        <f t="shared" si="6"/>
        <v>4566162153</v>
      </c>
      <c r="I47" s="55">
        <f t="shared" si="6"/>
        <v>4831835566</v>
      </c>
      <c r="J47" s="55">
        <f t="shared" si="6"/>
        <v>4150568866</v>
      </c>
      <c r="K47" s="55">
        <f>K48+K49+K50</f>
        <v>4812008872</v>
      </c>
      <c r="L47" s="55">
        <f t="shared" si="6"/>
        <v>4568942762</v>
      </c>
      <c r="M47" s="55">
        <f t="shared" si="6"/>
        <v>4062084028</v>
      </c>
      <c r="N47" s="55">
        <f t="shared" si="6"/>
        <v>4819116217</v>
      </c>
    </row>
    <row r="48" spans="1:14" s="9" customFormat="1" ht="30" customHeight="1">
      <c r="A48" s="46" t="s">
        <v>34</v>
      </c>
      <c r="B48" s="51">
        <v>16597767962</v>
      </c>
      <c r="C48" s="52">
        <v>1376803019</v>
      </c>
      <c r="D48" s="52">
        <v>1456716921</v>
      </c>
      <c r="E48" s="52">
        <v>1325771979</v>
      </c>
      <c r="F48" s="52">
        <v>1400464737</v>
      </c>
      <c r="G48" s="52">
        <v>1351549599</v>
      </c>
      <c r="H48" s="52">
        <v>1313916790</v>
      </c>
      <c r="I48" s="52">
        <v>1419162468</v>
      </c>
      <c r="J48" s="52">
        <v>1423516885</v>
      </c>
      <c r="K48" s="52">
        <v>1404507669</v>
      </c>
      <c r="L48" s="52">
        <v>1333373360</v>
      </c>
      <c r="M48" s="52">
        <v>1384951729</v>
      </c>
      <c r="N48" s="52">
        <v>1407032806</v>
      </c>
    </row>
    <row r="49" spans="1:14" s="9" customFormat="1" ht="30" customHeight="1">
      <c r="A49" s="46" t="s">
        <v>35</v>
      </c>
      <c r="B49" s="23">
        <v>37207607315</v>
      </c>
      <c r="C49" s="17">
        <v>4427371484</v>
      </c>
      <c r="D49" s="17">
        <v>3031205369</v>
      </c>
      <c r="E49" s="17">
        <v>3786157902</v>
      </c>
      <c r="F49" s="17">
        <v>2271107771</v>
      </c>
      <c r="G49" s="17">
        <v>3809033377</v>
      </c>
      <c r="H49" s="17">
        <v>2983810974</v>
      </c>
      <c r="I49" s="17">
        <v>3105978158</v>
      </c>
      <c r="J49" s="17">
        <v>2370392121</v>
      </c>
      <c r="K49" s="17">
        <v>3096072256</v>
      </c>
      <c r="L49" s="17">
        <v>2892835389</v>
      </c>
      <c r="M49" s="17">
        <v>2388988676</v>
      </c>
      <c r="N49" s="17">
        <v>3044653838</v>
      </c>
    </row>
    <row r="50" spans="1:14" s="9" customFormat="1" ht="30" customHeight="1">
      <c r="A50" s="47" t="s">
        <v>36</v>
      </c>
      <c r="B50" s="27">
        <v>3161589813</v>
      </c>
      <c r="C50" s="27">
        <v>13146276</v>
      </c>
      <c r="D50" s="27">
        <v>150403738</v>
      </c>
      <c r="E50" s="27">
        <v>190754236</v>
      </c>
      <c r="F50" s="27">
        <v>264614518</v>
      </c>
      <c r="G50" s="27">
        <v>301145700</v>
      </c>
      <c r="H50" s="27">
        <v>268434389</v>
      </c>
      <c r="I50" s="27">
        <v>306694940</v>
      </c>
      <c r="J50" s="27">
        <v>356659860</v>
      </c>
      <c r="K50" s="27">
        <v>311428947</v>
      </c>
      <c r="L50" s="27">
        <v>342734013</v>
      </c>
      <c r="M50" s="27">
        <v>288143623</v>
      </c>
      <c r="N50" s="27">
        <v>367429573</v>
      </c>
    </row>
    <row r="51" spans="1:14" ht="30" customHeight="1">
      <c r="A51" s="22" t="s">
        <v>37</v>
      </c>
      <c r="B51" s="57">
        <f>SUM(B52:B57)</f>
        <v>2130778269</v>
      </c>
      <c r="C51" s="57">
        <f aca="true" t="shared" si="7" ref="C51:N51">SUM(C52:C57)</f>
        <v>150876329</v>
      </c>
      <c r="D51" s="57">
        <f t="shared" si="7"/>
        <v>122004273</v>
      </c>
      <c r="E51" s="57">
        <f t="shared" si="7"/>
        <v>111473964</v>
      </c>
      <c r="F51" s="57">
        <f t="shared" si="7"/>
        <v>208623796</v>
      </c>
      <c r="G51" s="57">
        <f t="shared" si="7"/>
        <v>151128233</v>
      </c>
      <c r="H51" s="57">
        <f t="shared" si="7"/>
        <v>202145296</v>
      </c>
      <c r="I51" s="57">
        <f t="shared" si="7"/>
        <v>232060251</v>
      </c>
      <c r="J51" s="57">
        <f t="shared" si="7"/>
        <v>177103886</v>
      </c>
      <c r="K51" s="57">
        <f t="shared" si="7"/>
        <v>195245685</v>
      </c>
      <c r="L51" s="57">
        <f t="shared" si="7"/>
        <v>153928527</v>
      </c>
      <c r="M51" s="57">
        <f t="shared" si="7"/>
        <v>193776940</v>
      </c>
      <c r="N51" s="57">
        <f t="shared" si="7"/>
        <v>232411089</v>
      </c>
    </row>
    <row r="52" spans="1:14" ht="30" customHeight="1">
      <c r="A52" s="24" t="s">
        <v>61</v>
      </c>
      <c r="B52" s="27">
        <f aca="true" t="shared" si="8" ref="B52:B57">SUM(C52:N52)</f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</row>
    <row r="53" spans="1:14" ht="30" customHeight="1">
      <c r="A53" s="18" t="s">
        <v>62</v>
      </c>
      <c r="B53" s="23">
        <f t="shared" si="8"/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</row>
    <row r="54" spans="1:14" ht="30" customHeight="1">
      <c r="A54" s="18" t="s">
        <v>63</v>
      </c>
      <c r="B54" s="23">
        <v>2130778269</v>
      </c>
      <c r="C54" s="17">
        <v>150876329</v>
      </c>
      <c r="D54" s="17">
        <v>122004273</v>
      </c>
      <c r="E54" s="27">
        <v>111473964</v>
      </c>
      <c r="F54" s="27">
        <v>208623796</v>
      </c>
      <c r="G54" s="27">
        <v>151128233</v>
      </c>
      <c r="H54" s="27">
        <v>202145296</v>
      </c>
      <c r="I54" s="27">
        <v>232060251</v>
      </c>
      <c r="J54" s="27">
        <v>177103886</v>
      </c>
      <c r="K54" s="27">
        <v>195245685</v>
      </c>
      <c r="L54" s="27">
        <v>153928527</v>
      </c>
      <c r="M54" s="27">
        <v>193776940</v>
      </c>
      <c r="N54" s="27">
        <v>232411089</v>
      </c>
    </row>
    <row r="55" spans="1:14" ht="30" customHeight="1">
      <c r="A55" s="18" t="s">
        <v>64</v>
      </c>
      <c r="B55" s="23">
        <f t="shared" si="8"/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</row>
    <row r="56" spans="1:14" ht="30" customHeight="1">
      <c r="A56" s="18" t="s">
        <v>65</v>
      </c>
      <c r="B56" s="23">
        <f t="shared" si="8"/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</row>
    <row r="57" spans="1:14" ht="30" customHeight="1">
      <c r="A57" s="18" t="s">
        <v>66</v>
      </c>
      <c r="B57" s="23">
        <f t="shared" si="8"/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</row>
    <row r="58" spans="1:14" ht="30" customHeight="1">
      <c r="A58" s="19" t="s">
        <v>55</v>
      </c>
      <c r="B58" s="23">
        <f>+B59+B60</f>
        <v>0</v>
      </c>
      <c r="C58" s="23">
        <f aca="true" t="shared" si="9" ref="C58:N58">+C59+C60</f>
        <v>0</v>
      </c>
      <c r="D58" s="23">
        <f t="shared" si="9"/>
        <v>0</v>
      </c>
      <c r="E58" s="23">
        <f t="shared" si="9"/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  <c r="I58" s="23">
        <f t="shared" si="9"/>
        <v>0</v>
      </c>
      <c r="J58" s="23">
        <f t="shared" si="9"/>
        <v>0</v>
      </c>
      <c r="K58" s="23">
        <f t="shared" si="9"/>
        <v>0</v>
      </c>
      <c r="L58" s="23">
        <f t="shared" si="9"/>
        <v>0</v>
      </c>
      <c r="M58" s="23">
        <f t="shared" si="9"/>
        <v>0</v>
      </c>
      <c r="N58" s="23">
        <f t="shared" si="9"/>
        <v>0</v>
      </c>
    </row>
    <row r="59" spans="1:14" ht="30" customHeight="1">
      <c r="A59" s="18" t="s">
        <v>56</v>
      </c>
      <c r="B59" s="23">
        <f>SUM(C59:N59)</f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</row>
    <row r="60" spans="1:14" ht="30" customHeight="1">
      <c r="A60" s="18" t="s">
        <v>57</v>
      </c>
      <c r="B60" s="23">
        <f>SUM(C60:N60)</f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</row>
    <row r="61" spans="1:14" s="9" customFormat="1" ht="30" customHeight="1">
      <c r="A61" s="22" t="s">
        <v>38</v>
      </c>
      <c r="B61" s="58">
        <f>+C61+D61+E61+F61+G61+H61+I61+I61+J61+K61+L61+M61+N61</f>
        <v>1</v>
      </c>
      <c r="C61" s="13">
        <f>SUM(C62:C62)</f>
        <v>0</v>
      </c>
      <c r="D61" s="13">
        <f aca="true" t="shared" si="10" ref="D61:N61">SUM(D62:D62)</f>
        <v>0</v>
      </c>
      <c r="E61" s="13">
        <f t="shared" si="10"/>
        <v>0</v>
      </c>
      <c r="F61" s="13">
        <f t="shared" si="10"/>
        <v>0</v>
      </c>
      <c r="G61" s="13">
        <f t="shared" si="10"/>
        <v>0</v>
      </c>
      <c r="H61" s="13">
        <f t="shared" si="10"/>
        <v>0</v>
      </c>
      <c r="I61" s="13">
        <f t="shared" si="10"/>
        <v>0</v>
      </c>
      <c r="J61" s="13">
        <f t="shared" si="10"/>
        <v>0</v>
      </c>
      <c r="K61" s="13">
        <f t="shared" si="10"/>
        <v>0</v>
      </c>
      <c r="L61" s="13">
        <f t="shared" si="10"/>
        <v>0</v>
      </c>
      <c r="M61" s="13">
        <f t="shared" si="10"/>
        <v>0</v>
      </c>
      <c r="N61" s="13">
        <f t="shared" si="10"/>
        <v>1</v>
      </c>
    </row>
    <row r="62" spans="1:14" ht="30" customHeight="1">
      <c r="A62" s="24" t="s">
        <v>39</v>
      </c>
      <c r="B62" s="23">
        <v>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1</v>
      </c>
    </row>
    <row r="63" spans="1:14" ht="17.25" customHeight="1">
      <c r="A63" s="26"/>
      <c r="B63" s="28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17.25" customHeight="1">
      <c r="A64" s="26"/>
      <c r="B64" s="28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7.25" customHeight="1">
      <c r="A65" s="29"/>
      <c r="B65" s="28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7.25" customHeight="1">
      <c r="A66" s="29"/>
      <c r="B66" s="28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7.25" customHeight="1">
      <c r="A67" s="29"/>
      <c r="B67" s="28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ht="17.25" customHeight="1">
      <c r="A68" s="29"/>
      <c r="B68" s="28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ht="17.25" customHeight="1">
      <c r="A69" s="29"/>
      <c r="B69" s="28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7.25" customHeight="1">
      <c r="A70" s="29"/>
      <c r="B70" s="28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7.25" customHeight="1">
      <c r="A71" s="30"/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s="36" customFormat="1" ht="21.75">
      <c r="A72" s="33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s="37" customFormat="1" ht="18.75">
      <c r="A73" s="33"/>
      <c r="B73" s="60"/>
      <c r="C73" s="60"/>
      <c r="D73" s="60"/>
      <c r="E73" s="35"/>
      <c r="F73" s="34"/>
      <c r="G73" s="35"/>
      <c r="H73" s="35"/>
      <c r="I73" s="61"/>
      <c r="J73" s="61"/>
      <c r="K73" s="61"/>
      <c r="L73" s="35"/>
      <c r="M73" s="35"/>
      <c r="N73" s="35"/>
    </row>
    <row r="74" spans="1:14" s="37" customFormat="1" ht="18.75">
      <c r="A74" s="33"/>
      <c r="B74" s="60"/>
      <c r="C74" s="60"/>
      <c r="D74" s="60"/>
      <c r="E74" s="35"/>
      <c r="F74" s="34"/>
      <c r="G74" s="35"/>
      <c r="H74" s="35"/>
      <c r="I74" s="61"/>
      <c r="J74" s="61"/>
      <c r="K74" s="61"/>
      <c r="L74" s="35"/>
      <c r="M74" s="35"/>
      <c r="N74" s="35"/>
    </row>
    <row r="75" spans="1:14" s="37" customFormat="1" ht="18.75">
      <c r="A75" s="33"/>
      <c r="B75" s="34"/>
      <c r="C75" s="34"/>
      <c r="D75" s="34"/>
      <c r="E75" s="35"/>
      <c r="F75" s="34"/>
      <c r="G75" s="35"/>
      <c r="H75" s="35"/>
      <c r="I75" s="35"/>
      <c r="J75" s="35"/>
      <c r="K75" s="35"/>
      <c r="L75" s="35"/>
      <c r="M75" s="35"/>
      <c r="N75" s="35"/>
    </row>
    <row r="76" spans="1:14" s="37" customFormat="1" ht="18.75">
      <c r="A76" s="33"/>
      <c r="B76" s="34"/>
      <c r="C76" s="34"/>
      <c r="D76" s="34"/>
      <c r="E76" s="35"/>
      <c r="F76" s="34"/>
      <c r="G76" s="35"/>
      <c r="H76" s="35"/>
      <c r="I76" s="35"/>
      <c r="J76" s="35"/>
      <c r="K76" s="35"/>
      <c r="L76" s="35"/>
      <c r="M76" s="35"/>
      <c r="N76" s="35"/>
    </row>
    <row r="77" spans="1:14" s="37" customFormat="1" ht="18.75">
      <c r="A77" s="33"/>
      <c r="B77" s="34"/>
      <c r="C77" s="34"/>
      <c r="D77" s="34"/>
      <c r="E77" s="35"/>
      <c r="F77" s="34"/>
      <c r="G77" s="35"/>
      <c r="H77" s="35"/>
      <c r="I77" s="35"/>
      <c r="J77" s="35"/>
      <c r="K77" s="35"/>
      <c r="L77" s="35"/>
      <c r="M77" s="35"/>
      <c r="N77" s="35"/>
    </row>
    <row r="78" spans="1:14" s="37" customFormat="1" ht="18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</row>
    <row r="79" spans="1:14" s="41" customFormat="1" ht="21.75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</row>
    <row r="80" spans="1:14" s="45" customFormat="1" ht="15.75">
      <c r="A80" s="42"/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</sheetData>
  <sheetProtection/>
  <mergeCells count="6">
    <mergeCell ref="A5:N5"/>
    <mergeCell ref="B73:D73"/>
    <mergeCell ref="I73:K73"/>
    <mergeCell ref="B74:D74"/>
    <mergeCell ref="I74:K74"/>
    <mergeCell ref="A78:N78"/>
  </mergeCells>
  <printOptions horizontalCentered="1"/>
  <pageMargins left="0.6692913385826772" right="0" top="0.5118110236220472" bottom="0.7874015748031497" header="0" footer="0"/>
  <pageSetup horizontalDpi="300" verticalDpi="300" orientation="landscape" paperSize="5" scale="45" r:id="rId4"/>
  <headerFooter alignWithMargins="0">
    <oddFooter>&amp;CPágina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CLAUDIA IVETTE  SOTO PINEDA</cp:lastModifiedBy>
  <cp:lastPrinted>2017-01-25T19:08:39Z</cp:lastPrinted>
  <dcterms:created xsi:type="dcterms:W3CDTF">2015-01-27T17:45:43Z</dcterms:created>
  <dcterms:modified xsi:type="dcterms:W3CDTF">2017-01-25T19:08:43Z</dcterms:modified>
  <cp:category/>
  <cp:version/>
  <cp:contentType/>
  <cp:contentStatus/>
</cp:coreProperties>
</file>