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65"/>
  </bookViews>
  <sheets>
    <sheet name="FORMATO GENERAL 2014" sheetId="1" r:id="rId1"/>
  </sheets>
  <externalReferences>
    <externalReference r:id="rId2"/>
  </externalReferences>
  <definedNames>
    <definedName name="_xlnm.Print_Titles" localSheetId="0">'FORMATO GENERAL 2014'!$1:$5</definedName>
    <definedName name="Z_1066078E_8277_4CE5_A122_BF4D777333EF_.wvu.PrintTitles" localSheetId="0" hidden="1">'FORMATO GENERAL 2014'!$1:$8</definedName>
    <definedName name="Z_1066078E_8277_4CE5_A122_BF4D777333EF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3DF0E0D8_4A71_43F8_B272_A12D90521981_.wvu.PrintTitles" localSheetId="0" hidden="1">'FORMATO GENERAL 2014'!$1:$8</definedName>
    <definedName name="Z_3DF0E0D8_4A71_43F8_B272_A12D90521981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557D0973_987A_46C1_941B_E2687B90DB3A_.wvu.PrintTitles" localSheetId="0" hidden="1">'FORMATO GENERAL 2014'!$1:$8</definedName>
    <definedName name="Z_557D0973_987A_46C1_941B_E2687B90DB3A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5A357BBB_74BD_4EA1_97E9_78E4C3381E1A_.wvu.PrintTitles" localSheetId="0" hidden="1">'FORMATO GENERAL 2014'!$1:$8</definedName>
    <definedName name="Z_5A357BBB_74BD_4EA1_97E9_78E4C3381E1A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6333E783_09CE_48E2_8253_FB9C9C8FC0A0_.wvu.PrintTitles" localSheetId="0" hidden="1">'FORMATO GENERAL 2014'!$1:$8</definedName>
    <definedName name="Z_6333E783_09CE_48E2_8253_FB9C9C8FC0A0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  <definedName name="Z_A50978C5_A303_423B_B180_549A14308FFA_.wvu.PrintTitles" localSheetId="0" hidden="1">'FORMATO GENERAL 2014'!$1:$8</definedName>
    <definedName name="Z_A50978C5_A303_423B_B180_549A14308FFA_.wvu.Rows" localSheetId="0" hidden="1">'FORMATO GENERAL 2014'!$9:$22,'FORMATO GENERAL 2014'!$30:$57,'FORMATO GENERAL 2014'!$59:$60,'FORMATO GENERAL 2014'!$62:$64,'FORMATO GENERAL 2014'!$66:$66,'FORMATO GENERAL 2014'!$69:$69,'FORMATO GENERAL 2014'!$76:$76,'FORMATO GENERAL 2014'!$78:$78,'FORMATO GENERAL 2014'!$83:$83,'FORMATO GENERAL 2014'!$85:$85,'FORMATO GENERAL 2014'!$88:$88,'FORMATO GENERAL 2014'!$90:$90,'FORMATO GENERAL 2014'!$92:$92,'FORMATO GENERAL 2014'!$97:$120,'FORMATO GENERAL 2014'!$122:$122,'FORMATO GENERAL 2014'!$125:$125,'FORMATO GENERAL 2014'!$127:$127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8" i="1" l="1"/>
  <c r="Q138" i="1"/>
  <c r="N138" i="1"/>
  <c r="M138" i="1"/>
  <c r="L138" i="1"/>
  <c r="J138" i="1"/>
  <c r="I138" i="1"/>
  <c r="F138" i="1"/>
  <c r="E138" i="1"/>
  <c r="R137" i="1"/>
  <c r="Q137" i="1"/>
  <c r="N137" i="1"/>
  <c r="M137" i="1"/>
  <c r="J137" i="1"/>
  <c r="I137" i="1"/>
  <c r="F137" i="1"/>
  <c r="E137" i="1"/>
  <c r="D137" i="1"/>
  <c r="R136" i="1"/>
  <c r="Q136" i="1"/>
  <c r="N136" i="1"/>
  <c r="M136" i="1"/>
  <c r="L136" i="1"/>
  <c r="J136" i="1"/>
  <c r="I136" i="1"/>
  <c r="H136" i="1"/>
  <c r="F136" i="1"/>
  <c r="E136" i="1"/>
  <c r="N135" i="1"/>
  <c r="M135" i="1"/>
  <c r="J135" i="1"/>
  <c r="F135" i="1"/>
  <c r="E135" i="1"/>
  <c r="N134" i="1"/>
  <c r="M134" i="1"/>
  <c r="I134" i="1"/>
  <c r="F134" i="1"/>
  <c r="E134" i="1"/>
  <c r="D134" i="1"/>
  <c r="Q133" i="1"/>
  <c r="P133" i="1"/>
  <c r="N133" i="1"/>
  <c r="N139" i="1" s="1"/>
  <c r="M133" i="1"/>
  <c r="M139" i="1" s="1"/>
  <c r="L133" i="1"/>
  <c r="J133" i="1"/>
  <c r="I133" i="1"/>
  <c r="H133" i="1"/>
  <c r="H139" i="1" s="1"/>
  <c r="F133" i="1"/>
  <c r="F139" i="1" s="1"/>
  <c r="E133" i="1"/>
  <c r="E139" i="1" s="1"/>
  <c r="D133" i="1"/>
  <c r="V127" i="1"/>
  <c r="U127" i="1"/>
  <c r="T127" i="1"/>
  <c r="S127" i="1"/>
  <c r="O127" i="1"/>
  <c r="K127" i="1"/>
  <c r="G127" i="1"/>
  <c r="V126" i="1"/>
  <c r="U126" i="1"/>
  <c r="P126" i="1"/>
  <c r="O126" i="1"/>
  <c r="K126" i="1"/>
  <c r="H126" i="1"/>
  <c r="G126" i="1"/>
  <c r="V125" i="1"/>
  <c r="U125" i="1"/>
  <c r="T125" i="1"/>
  <c r="W125" i="1" s="1"/>
  <c r="S125" i="1"/>
  <c r="O125" i="1"/>
  <c r="K125" i="1"/>
  <c r="G125" i="1"/>
  <c r="U124" i="1"/>
  <c r="T124" i="1"/>
  <c r="S124" i="1"/>
  <c r="R124" i="1"/>
  <c r="O124" i="1"/>
  <c r="K124" i="1"/>
  <c r="G124" i="1"/>
  <c r="F124" i="1"/>
  <c r="V124" i="1" s="1"/>
  <c r="R123" i="1"/>
  <c r="R121" i="1" s="1"/>
  <c r="Q123" i="1"/>
  <c r="Q134" i="1" s="1"/>
  <c r="P123" i="1"/>
  <c r="S123" i="1" s="1"/>
  <c r="O123" i="1"/>
  <c r="K123" i="1"/>
  <c r="J123" i="1"/>
  <c r="H123" i="1"/>
  <c r="H121" i="1" s="1"/>
  <c r="G123" i="1"/>
  <c r="W122" i="1"/>
  <c r="V122" i="1"/>
  <c r="U122" i="1"/>
  <c r="T122" i="1"/>
  <c r="S122" i="1"/>
  <c r="O122" i="1"/>
  <c r="K122" i="1"/>
  <c r="G122" i="1"/>
  <c r="O121" i="1"/>
  <c r="N121" i="1"/>
  <c r="M121" i="1"/>
  <c r="L121" i="1"/>
  <c r="K121" i="1"/>
  <c r="J121" i="1"/>
  <c r="I121" i="1"/>
  <c r="G121" i="1"/>
  <c r="F121" i="1"/>
  <c r="V121" i="1" s="1"/>
  <c r="E121" i="1"/>
  <c r="D121" i="1"/>
  <c r="W120" i="1"/>
  <c r="V120" i="1"/>
  <c r="U120" i="1"/>
  <c r="T120" i="1"/>
  <c r="S120" i="1"/>
  <c r="O120" i="1"/>
  <c r="K120" i="1"/>
  <c r="G120" i="1"/>
  <c r="W119" i="1"/>
  <c r="V119" i="1"/>
  <c r="U119" i="1"/>
  <c r="T119" i="1"/>
  <c r="S119" i="1"/>
  <c r="O119" i="1"/>
  <c r="K119" i="1"/>
  <c r="G119" i="1"/>
  <c r="W118" i="1"/>
  <c r="V118" i="1"/>
  <c r="U118" i="1"/>
  <c r="T118" i="1"/>
  <c r="S118" i="1"/>
  <c r="O118" i="1"/>
  <c r="K118" i="1"/>
  <c r="G118" i="1"/>
  <c r="W117" i="1"/>
  <c r="V117" i="1"/>
  <c r="U117" i="1"/>
  <c r="T117" i="1"/>
  <c r="S117" i="1"/>
  <c r="O117" i="1"/>
  <c r="K117" i="1"/>
  <c r="G117" i="1"/>
  <c r="W116" i="1"/>
  <c r="V116" i="1"/>
  <c r="U116" i="1"/>
  <c r="T116" i="1"/>
  <c r="S116" i="1"/>
  <c r="O116" i="1"/>
  <c r="K116" i="1"/>
  <c r="G116" i="1"/>
  <c r="W115" i="1"/>
  <c r="V115" i="1"/>
  <c r="U115" i="1"/>
  <c r="T115" i="1"/>
  <c r="S115" i="1"/>
  <c r="O115" i="1"/>
  <c r="K115" i="1"/>
  <c r="G115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V114" i="1" s="1"/>
  <c r="E114" i="1"/>
  <c r="U114" i="1" s="1"/>
  <c r="D114" i="1"/>
  <c r="T114" i="1" s="1"/>
  <c r="W114" i="1" s="1"/>
  <c r="W113" i="1"/>
  <c r="V113" i="1"/>
  <c r="U113" i="1"/>
  <c r="T113" i="1"/>
  <c r="S113" i="1"/>
  <c r="O113" i="1"/>
  <c r="K113" i="1"/>
  <c r="G113" i="1"/>
  <c r="W112" i="1"/>
  <c r="V112" i="1"/>
  <c r="U112" i="1"/>
  <c r="T112" i="1"/>
  <c r="S112" i="1"/>
  <c r="O112" i="1"/>
  <c r="K112" i="1"/>
  <c r="G112" i="1"/>
  <c r="W111" i="1"/>
  <c r="V111" i="1"/>
  <c r="U111" i="1"/>
  <c r="T111" i="1"/>
  <c r="S111" i="1"/>
  <c r="O111" i="1"/>
  <c r="K111" i="1"/>
  <c r="G111" i="1"/>
  <c r="W110" i="1"/>
  <c r="V110" i="1"/>
  <c r="U110" i="1"/>
  <c r="T110" i="1"/>
  <c r="S110" i="1"/>
  <c r="O110" i="1"/>
  <c r="K110" i="1"/>
  <c r="G110" i="1"/>
  <c r="W109" i="1"/>
  <c r="V109" i="1"/>
  <c r="U109" i="1"/>
  <c r="T109" i="1"/>
  <c r="S109" i="1"/>
  <c r="O109" i="1"/>
  <c r="K109" i="1"/>
  <c r="G109" i="1"/>
  <c r="W108" i="1"/>
  <c r="V108" i="1"/>
  <c r="U108" i="1"/>
  <c r="T108" i="1"/>
  <c r="S108" i="1"/>
  <c r="O108" i="1"/>
  <c r="K108" i="1"/>
  <c r="G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V107" i="1" s="1"/>
  <c r="E107" i="1"/>
  <c r="U107" i="1" s="1"/>
  <c r="D107" i="1"/>
  <c r="T107" i="1" s="1"/>
  <c r="W107" i="1" s="1"/>
  <c r="W106" i="1"/>
  <c r="V106" i="1"/>
  <c r="U106" i="1"/>
  <c r="T106" i="1"/>
  <c r="S106" i="1"/>
  <c r="O106" i="1"/>
  <c r="K106" i="1"/>
  <c r="G106" i="1"/>
  <c r="W105" i="1"/>
  <c r="V105" i="1"/>
  <c r="U105" i="1"/>
  <c r="T105" i="1"/>
  <c r="S105" i="1"/>
  <c r="O105" i="1"/>
  <c r="K105" i="1"/>
  <c r="G105" i="1"/>
  <c r="W104" i="1"/>
  <c r="V104" i="1"/>
  <c r="U104" i="1"/>
  <c r="T104" i="1"/>
  <c r="S104" i="1"/>
  <c r="O104" i="1"/>
  <c r="K104" i="1"/>
  <c r="G104" i="1"/>
  <c r="W103" i="1"/>
  <c r="V103" i="1"/>
  <c r="U103" i="1"/>
  <c r="T103" i="1"/>
  <c r="S103" i="1"/>
  <c r="O103" i="1"/>
  <c r="K103" i="1"/>
  <c r="G103" i="1"/>
  <c r="W102" i="1"/>
  <c r="V102" i="1"/>
  <c r="U102" i="1"/>
  <c r="T102" i="1"/>
  <c r="S102" i="1"/>
  <c r="O102" i="1"/>
  <c r="K102" i="1"/>
  <c r="G102" i="1"/>
  <c r="W101" i="1"/>
  <c r="V101" i="1"/>
  <c r="U101" i="1"/>
  <c r="T101" i="1"/>
  <c r="S101" i="1"/>
  <c r="O101" i="1"/>
  <c r="K101" i="1"/>
  <c r="G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V100" i="1" s="1"/>
  <c r="E100" i="1"/>
  <c r="U100" i="1" s="1"/>
  <c r="D100" i="1"/>
  <c r="T100" i="1" s="1"/>
  <c r="W100" i="1" s="1"/>
  <c r="W99" i="1"/>
  <c r="V99" i="1"/>
  <c r="U99" i="1"/>
  <c r="T99" i="1"/>
  <c r="S99" i="1"/>
  <c r="O99" i="1"/>
  <c r="K99" i="1"/>
  <c r="G99" i="1"/>
  <c r="W98" i="1"/>
  <c r="V98" i="1"/>
  <c r="U98" i="1"/>
  <c r="T98" i="1"/>
  <c r="S98" i="1"/>
  <c r="O98" i="1"/>
  <c r="K98" i="1"/>
  <c r="G98" i="1"/>
  <c r="W97" i="1"/>
  <c r="V97" i="1"/>
  <c r="U97" i="1"/>
  <c r="T97" i="1"/>
  <c r="S97" i="1"/>
  <c r="O97" i="1"/>
  <c r="K97" i="1"/>
  <c r="G97" i="1"/>
  <c r="W96" i="1"/>
  <c r="U96" i="1"/>
  <c r="S96" i="1"/>
  <c r="R96" i="1"/>
  <c r="V96" i="1" s="1"/>
  <c r="P96" i="1"/>
  <c r="O96" i="1"/>
  <c r="K96" i="1"/>
  <c r="H96" i="1"/>
  <c r="T96" i="1" s="1"/>
  <c r="G96" i="1"/>
  <c r="V95" i="1"/>
  <c r="U95" i="1"/>
  <c r="T95" i="1"/>
  <c r="R95" i="1"/>
  <c r="S95" i="1" s="1"/>
  <c r="O95" i="1"/>
  <c r="K95" i="1"/>
  <c r="G95" i="1"/>
  <c r="U94" i="1"/>
  <c r="T94" i="1"/>
  <c r="S94" i="1"/>
  <c r="R94" i="1"/>
  <c r="V94" i="1" s="1"/>
  <c r="W94" i="1" s="1"/>
  <c r="O94" i="1"/>
  <c r="K94" i="1"/>
  <c r="G94" i="1"/>
  <c r="Q93" i="1"/>
  <c r="P93" i="1"/>
  <c r="N93" i="1"/>
  <c r="M93" i="1"/>
  <c r="L93" i="1"/>
  <c r="O93" i="1" s="1"/>
  <c r="J93" i="1"/>
  <c r="I93" i="1"/>
  <c r="H93" i="1"/>
  <c r="K93" i="1" s="1"/>
  <c r="F93" i="1"/>
  <c r="E93" i="1"/>
  <c r="U93" i="1" s="1"/>
  <c r="D93" i="1"/>
  <c r="G93" i="1" s="1"/>
  <c r="V92" i="1"/>
  <c r="U92" i="1"/>
  <c r="T92" i="1"/>
  <c r="W92" i="1" s="1"/>
  <c r="S92" i="1"/>
  <c r="O92" i="1"/>
  <c r="K92" i="1"/>
  <c r="G92" i="1"/>
  <c r="V91" i="1"/>
  <c r="U91" i="1"/>
  <c r="T91" i="1"/>
  <c r="W91" i="1" s="1"/>
  <c r="S91" i="1"/>
  <c r="P91" i="1"/>
  <c r="O91" i="1"/>
  <c r="K91" i="1"/>
  <c r="H91" i="1"/>
  <c r="G91" i="1"/>
  <c r="V90" i="1"/>
  <c r="U90" i="1"/>
  <c r="T90" i="1"/>
  <c r="W90" i="1" s="1"/>
  <c r="S90" i="1"/>
  <c r="O90" i="1"/>
  <c r="K90" i="1"/>
  <c r="G90" i="1"/>
  <c r="U89" i="1"/>
  <c r="R89" i="1"/>
  <c r="R135" i="1" s="1"/>
  <c r="P89" i="1"/>
  <c r="O89" i="1"/>
  <c r="N89" i="1"/>
  <c r="K89" i="1"/>
  <c r="J89" i="1"/>
  <c r="J86" i="1" s="1"/>
  <c r="H89" i="1"/>
  <c r="D89" i="1"/>
  <c r="V88" i="1"/>
  <c r="U88" i="1"/>
  <c r="T88" i="1"/>
  <c r="W88" i="1" s="1"/>
  <c r="S88" i="1"/>
  <c r="O88" i="1"/>
  <c r="K88" i="1"/>
  <c r="G88" i="1"/>
  <c r="U87" i="1"/>
  <c r="T87" i="1"/>
  <c r="S87" i="1"/>
  <c r="R87" i="1"/>
  <c r="O87" i="1"/>
  <c r="K87" i="1"/>
  <c r="G87" i="1"/>
  <c r="Q86" i="1"/>
  <c r="P86" i="1"/>
  <c r="N86" i="1"/>
  <c r="M86" i="1"/>
  <c r="L86" i="1"/>
  <c r="O86" i="1" s="1"/>
  <c r="I86" i="1"/>
  <c r="H86" i="1"/>
  <c r="F86" i="1"/>
  <c r="E86" i="1"/>
  <c r="U86" i="1" s="1"/>
  <c r="D86" i="1"/>
  <c r="V85" i="1"/>
  <c r="U85" i="1"/>
  <c r="T85" i="1"/>
  <c r="W85" i="1" s="1"/>
  <c r="S85" i="1"/>
  <c r="O85" i="1"/>
  <c r="K85" i="1"/>
  <c r="G85" i="1"/>
  <c r="V84" i="1"/>
  <c r="U84" i="1"/>
  <c r="S84" i="1"/>
  <c r="P84" i="1"/>
  <c r="L84" i="1"/>
  <c r="T84" i="1" s="1"/>
  <c r="W84" i="1" s="1"/>
  <c r="H84" i="1"/>
  <c r="K84" i="1" s="1"/>
  <c r="G84" i="1"/>
  <c r="V83" i="1"/>
  <c r="U83" i="1"/>
  <c r="T83" i="1"/>
  <c r="W83" i="1" s="1"/>
  <c r="S83" i="1"/>
  <c r="O83" i="1"/>
  <c r="K83" i="1"/>
  <c r="G83" i="1"/>
  <c r="V82" i="1"/>
  <c r="U82" i="1"/>
  <c r="T82" i="1"/>
  <c r="W82" i="1" s="1"/>
  <c r="S82" i="1"/>
  <c r="P82" i="1"/>
  <c r="O82" i="1"/>
  <c r="K82" i="1"/>
  <c r="H82" i="1"/>
  <c r="G82" i="1"/>
  <c r="V81" i="1"/>
  <c r="U81" i="1"/>
  <c r="T81" i="1"/>
  <c r="R81" i="1"/>
  <c r="S81" i="1" s="1"/>
  <c r="O81" i="1"/>
  <c r="K81" i="1"/>
  <c r="G81" i="1"/>
  <c r="U80" i="1"/>
  <c r="T80" i="1"/>
  <c r="R80" i="1"/>
  <c r="R79" i="1" s="1"/>
  <c r="O80" i="1"/>
  <c r="K80" i="1"/>
  <c r="G80" i="1"/>
  <c r="Q79" i="1"/>
  <c r="P79" i="1"/>
  <c r="S79" i="1" s="1"/>
  <c r="N79" i="1"/>
  <c r="M79" i="1"/>
  <c r="L79" i="1"/>
  <c r="O79" i="1" s="1"/>
  <c r="J79" i="1"/>
  <c r="I79" i="1"/>
  <c r="H79" i="1"/>
  <c r="K79" i="1" s="1"/>
  <c r="F79" i="1"/>
  <c r="E79" i="1"/>
  <c r="U79" i="1" s="1"/>
  <c r="D79" i="1"/>
  <c r="T79" i="1" s="1"/>
  <c r="V78" i="1"/>
  <c r="U78" i="1"/>
  <c r="T78" i="1"/>
  <c r="W78" i="1" s="1"/>
  <c r="S78" i="1"/>
  <c r="O78" i="1"/>
  <c r="K78" i="1"/>
  <c r="G78" i="1"/>
  <c r="U77" i="1"/>
  <c r="S77" i="1"/>
  <c r="R77" i="1"/>
  <c r="P77" i="1"/>
  <c r="L77" i="1"/>
  <c r="T77" i="1" s="1"/>
  <c r="W77" i="1" s="1"/>
  <c r="J77" i="1"/>
  <c r="V77" i="1" s="1"/>
  <c r="H77" i="1"/>
  <c r="K77" i="1" s="1"/>
  <c r="G77" i="1"/>
  <c r="V76" i="1"/>
  <c r="U76" i="1"/>
  <c r="T76" i="1"/>
  <c r="S76" i="1"/>
  <c r="O76" i="1"/>
  <c r="K76" i="1"/>
  <c r="G76" i="1"/>
  <c r="U75" i="1"/>
  <c r="T75" i="1"/>
  <c r="W75" i="1" s="1"/>
  <c r="R75" i="1"/>
  <c r="V75" i="1" s="1"/>
  <c r="P75" i="1"/>
  <c r="S75" i="1" s="1"/>
  <c r="O75" i="1"/>
  <c r="L75" i="1"/>
  <c r="L135" i="1" s="1"/>
  <c r="H75" i="1"/>
  <c r="K75" i="1" s="1"/>
  <c r="G75" i="1"/>
  <c r="D75" i="1"/>
  <c r="V74" i="1"/>
  <c r="U74" i="1"/>
  <c r="R74" i="1"/>
  <c r="L74" i="1"/>
  <c r="O74" i="1" s="1"/>
  <c r="K74" i="1"/>
  <c r="J74" i="1"/>
  <c r="J72" i="1" s="1"/>
  <c r="H74" i="1"/>
  <c r="G74" i="1"/>
  <c r="U73" i="1"/>
  <c r="T73" i="1"/>
  <c r="S73" i="1"/>
  <c r="R73" i="1"/>
  <c r="R72" i="1" s="1"/>
  <c r="O73" i="1"/>
  <c r="K73" i="1"/>
  <c r="G73" i="1"/>
  <c r="Q72" i="1"/>
  <c r="N72" i="1"/>
  <c r="M72" i="1"/>
  <c r="I72" i="1"/>
  <c r="H72" i="1"/>
  <c r="K72" i="1" s="1"/>
  <c r="F72" i="1"/>
  <c r="V72" i="1" s="1"/>
  <c r="E72" i="1"/>
  <c r="U72" i="1" s="1"/>
  <c r="D72" i="1"/>
  <c r="V71" i="1"/>
  <c r="U71" i="1"/>
  <c r="T71" i="1"/>
  <c r="W71" i="1" s="1"/>
  <c r="S71" i="1"/>
  <c r="P71" i="1"/>
  <c r="O71" i="1"/>
  <c r="K71" i="1"/>
  <c r="H71" i="1"/>
  <c r="G71" i="1"/>
  <c r="V70" i="1"/>
  <c r="U70" i="1"/>
  <c r="O70" i="1"/>
  <c r="L70" i="1"/>
  <c r="L137" i="1" s="1"/>
  <c r="H70" i="1"/>
  <c r="G70" i="1"/>
  <c r="V69" i="1"/>
  <c r="U69" i="1"/>
  <c r="T69" i="1"/>
  <c r="S69" i="1"/>
  <c r="O69" i="1"/>
  <c r="K69" i="1"/>
  <c r="G69" i="1"/>
  <c r="V68" i="1"/>
  <c r="U68" i="1"/>
  <c r="T68" i="1"/>
  <c r="W68" i="1" s="1"/>
  <c r="P68" i="1"/>
  <c r="S68" i="1" s="1"/>
  <c r="O68" i="1"/>
  <c r="K68" i="1"/>
  <c r="H68" i="1"/>
  <c r="G68" i="1"/>
  <c r="V67" i="1"/>
  <c r="U67" i="1"/>
  <c r="S67" i="1"/>
  <c r="P67" i="1"/>
  <c r="L67" i="1"/>
  <c r="L134" i="1" s="1"/>
  <c r="K67" i="1"/>
  <c r="H67" i="1"/>
  <c r="G67" i="1"/>
  <c r="V66" i="1"/>
  <c r="U66" i="1"/>
  <c r="W66" i="1" s="1"/>
  <c r="T66" i="1"/>
  <c r="S66" i="1"/>
  <c r="O66" i="1"/>
  <c r="K66" i="1"/>
  <c r="G66" i="1"/>
  <c r="R65" i="1"/>
  <c r="Q65" i="1"/>
  <c r="N65" i="1"/>
  <c r="M65" i="1"/>
  <c r="J65" i="1"/>
  <c r="I65" i="1"/>
  <c r="F65" i="1"/>
  <c r="V65" i="1" s="1"/>
  <c r="E65" i="1"/>
  <c r="G65" i="1" s="1"/>
  <c r="D65" i="1"/>
  <c r="V64" i="1"/>
  <c r="U64" i="1"/>
  <c r="P64" i="1"/>
  <c r="S64" i="1" s="1"/>
  <c r="O64" i="1"/>
  <c r="H64" i="1"/>
  <c r="T64" i="1" s="1"/>
  <c r="W64" i="1" s="1"/>
  <c r="V63" i="1"/>
  <c r="W63" i="1" s="1"/>
  <c r="U63" i="1"/>
  <c r="T63" i="1"/>
  <c r="S63" i="1"/>
  <c r="O63" i="1"/>
  <c r="K63" i="1"/>
  <c r="G63" i="1"/>
  <c r="V62" i="1"/>
  <c r="W62" i="1" s="1"/>
  <c r="U62" i="1"/>
  <c r="T62" i="1"/>
  <c r="S62" i="1"/>
  <c r="O62" i="1"/>
  <c r="K62" i="1"/>
  <c r="G62" i="1"/>
  <c r="V61" i="1"/>
  <c r="U61" i="1"/>
  <c r="S61" i="1"/>
  <c r="O61" i="1"/>
  <c r="K61" i="1"/>
  <c r="D61" i="1"/>
  <c r="V60" i="1"/>
  <c r="U60" i="1"/>
  <c r="T60" i="1"/>
  <c r="W60" i="1" s="1"/>
  <c r="S60" i="1"/>
  <c r="O60" i="1"/>
  <c r="K60" i="1"/>
  <c r="G60" i="1"/>
  <c r="V59" i="1"/>
  <c r="U59" i="1"/>
  <c r="T59" i="1"/>
  <c r="W59" i="1" s="1"/>
  <c r="S59" i="1"/>
  <c r="O59" i="1"/>
  <c r="K59" i="1"/>
  <c r="G59" i="1"/>
  <c r="R58" i="1"/>
  <c r="Q58" i="1"/>
  <c r="N58" i="1"/>
  <c r="M58" i="1"/>
  <c r="O58" i="1" s="1"/>
  <c r="L58" i="1"/>
  <c r="J58" i="1"/>
  <c r="I58" i="1"/>
  <c r="K58" i="1" s="1"/>
  <c r="H58" i="1"/>
  <c r="F58" i="1"/>
  <c r="V58" i="1" s="1"/>
  <c r="E58" i="1"/>
  <c r="U58" i="1" s="1"/>
  <c r="V57" i="1"/>
  <c r="U57" i="1"/>
  <c r="W57" i="1" s="1"/>
  <c r="T57" i="1"/>
  <c r="S57" i="1"/>
  <c r="O57" i="1"/>
  <c r="K57" i="1"/>
  <c r="G57" i="1"/>
  <c r="V56" i="1"/>
  <c r="U56" i="1"/>
  <c r="W56" i="1" s="1"/>
  <c r="T56" i="1"/>
  <c r="S56" i="1"/>
  <c r="O56" i="1"/>
  <c r="K56" i="1"/>
  <c r="G56" i="1"/>
  <c r="V55" i="1"/>
  <c r="U55" i="1"/>
  <c r="W55" i="1" s="1"/>
  <c r="T55" i="1"/>
  <c r="S55" i="1"/>
  <c r="O55" i="1"/>
  <c r="K55" i="1"/>
  <c r="G55" i="1"/>
  <c r="V54" i="1"/>
  <c r="U54" i="1"/>
  <c r="W54" i="1" s="1"/>
  <c r="T54" i="1"/>
  <c r="S54" i="1"/>
  <c r="O54" i="1"/>
  <c r="K54" i="1"/>
  <c r="G54" i="1"/>
  <c r="V53" i="1"/>
  <c r="U53" i="1"/>
  <c r="W53" i="1" s="1"/>
  <c r="T53" i="1"/>
  <c r="S53" i="1"/>
  <c r="O53" i="1"/>
  <c r="K53" i="1"/>
  <c r="G53" i="1"/>
  <c r="V52" i="1"/>
  <c r="U52" i="1"/>
  <c r="W52" i="1" s="1"/>
  <c r="T52" i="1"/>
  <c r="S52" i="1"/>
  <c r="O52" i="1"/>
  <c r="K52" i="1"/>
  <c r="G52" i="1"/>
  <c r="R51" i="1"/>
  <c r="Q51" i="1"/>
  <c r="S51" i="1" s="1"/>
  <c r="P51" i="1"/>
  <c r="N51" i="1"/>
  <c r="M51" i="1"/>
  <c r="O51" i="1" s="1"/>
  <c r="L51" i="1"/>
  <c r="J51" i="1"/>
  <c r="I51" i="1"/>
  <c r="K51" i="1" s="1"/>
  <c r="H51" i="1"/>
  <c r="F51" i="1"/>
  <c r="V51" i="1" s="1"/>
  <c r="E51" i="1"/>
  <c r="G51" i="1" s="1"/>
  <c r="D51" i="1"/>
  <c r="T51" i="1" s="1"/>
  <c r="V50" i="1"/>
  <c r="U50" i="1"/>
  <c r="W50" i="1" s="1"/>
  <c r="T50" i="1"/>
  <c r="S50" i="1"/>
  <c r="O50" i="1"/>
  <c r="K50" i="1"/>
  <c r="G50" i="1"/>
  <c r="V49" i="1"/>
  <c r="U49" i="1"/>
  <c r="W49" i="1" s="1"/>
  <c r="T49" i="1"/>
  <c r="S49" i="1"/>
  <c r="O49" i="1"/>
  <c r="K49" i="1"/>
  <c r="G49" i="1"/>
  <c r="V48" i="1"/>
  <c r="U48" i="1"/>
  <c r="W48" i="1" s="1"/>
  <c r="T48" i="1"/>
  <c r="S48" i="1"/>
  <c r="O48" i="1"/>
  <c r="K48" i="1"/>
  <c r="G48" i="1"/>
  <c r="V47" i="1"/>
  <c r="U47" i="1"/>
  <c r="W47" i="1" s="1"/>
  <c r="T47" i="1"/>
  <c r="S47" i="1"/>
  <c r="O47" i="1"/>
  <c r="K47" i="1"/>
  <c r="G47" i="1"/>
  <c r="V46" i="1"/>
  <c r="U46" i="1"/>
  <c r="W46" i="1" s="1"/>
  <c r="T46" i="1"/>
  <c r="S46" i="1"/>
  <c r="O46" i="1"/>
  <c r="K46" i="1"/>
  <c r="G46" i="1"/>
  <c r="V45" i="1"/>
  <c r="U45" i="1"/>
  <c r="W45" i="1" s="1"/>
  <c r="T45" i="1"/>
  <c r="S45" i="1"/>
  <c r="O45" i="1"/>
  <c r="K45" i="1"/>
  <c r="G45" i="1"/>
  <c r="R44" i="1"/>
  <c r="Q44" i="1"/>
  <c r="S44" i="1" s="1"/>
  <c r="P44" i="1"/>
  <c r="N44" i="1"/>
  <c r="M44" i="1"/>
  <c r="O44" i="1" s="1"/>
  <c r="L44" i="1"/>
  <c r="J44" i="1"/>
  <c r="I44" i="1"/>
  <c r="K44" i="1" s="1"/>
  <c r="H44" i="1"/>
  <c r="F44" i="1"/>
  <c r="V44" i="1" s="1"/>
  <c r="E44" i="1"/>
  <c r="G44" i="1" s="1"/>
  <c r="D44" i="1"/>
  <c r="T44" i="1" s="1"/>
  <c r="V43" i="1"/>
  <c r="U43" i="1"/>
  <c r="W43" i="1" s="1"/>
  <c r="T43" i="1"/>
  <c r="S43" i="1"/>
  <c r="O43" i="1"/>
  <c r="K43" i="1"/>
  <c r="G43" i="1"/>
  <c r="V42" i="1"/>
  <c r="U42" i="1"/>
  <c r="W42" i="1" s="1"/>
  <c r="T42" i="1"/>
  <c r="S42" i="1"/>
  <c r="O42" i="1"/>
  <c r="K42" i="1"/>
  <c r="G42" i="1"/>
  <c r="V41" i="1"/>
  <c r="U41" i="1"/>
  <c r="W41" i="1" s="1"/>
  <c r="T41" i="1"/>
  <c r="S41" i="1"/>
  <c r="O41" i="1"/>
  <c r="K41" i="1"/>
  <c r="G41" i="1"/>
  <c r="V40" i="1"/>
  <c r="U40" i="1"/>
  <c r="W40" i="1" s="1"/>
  <c r="T40" i="1"/>
  <c r="S40" i="1"/>
  <c r="O40" i="1"/>
  <c r="K40" i="1"/>
  <c r="G40" i="1"/>
  <c r="V39" i="1"/>
  <c r="U39" i="1"/>
  <c r="W39" i="1" s="1"/>
  <c r="T39" i="1"/>
  <c r="S39" i="1"/>
  <c r="O39" i="1"/>
  <c r="K39" i="1"/>
  <c r="G39" i="1"/>
  <c r="V38" i="1"/>
  <c r="U38" i="1"/>
  <c r="W38" i="1" s="1"/>
  <c r="T38" i="1"/>
  <c r="S38" i="1"/>
  <c r="O38" i="1"/>
  <c r="K38" i="1"/>
  <c r="G38" i="1"/>
  <c r="R37" i="1"/>
  <c r="Q37" i="1"/>
  <c r="S37" i="1" s="1"/>
  <c r="P37" i="1"/>
  <c r="N37" i="1"/>
  <c r="M37" i="1"/>
  <c r="O37" i="1" s="1"/>
  <c r="L37" i="1"/>
  <c r="J37" i="1"/>
  <c r="I37" i="1"/>
  <c r="K37" i="1" s="1"/>
  <c r="H37" i="1"/>
  <c r="F37" i="1"/>
  <c r="V37" i="1" s="1"/>
  <c r="E37" i="1"/>
  <c r="G37" i="1" s="1"/>
  <c r="D37" i="1"/>
  <c r="T37" i="1" s="1"/>
  <c r="V36" i="1"/>
  <c r="U36" i="1"/>
  <c r="W36" i="1" s="1"/>
  <c r="T36" i="1"/>
  <c r="S36" i="1"/>
  <c r="O36" i="1"/>
  <c r="K36" i="1"/>
  <c r="G36" i="1"/>
  <c r="V35" i="1"/>
  <c r="U35" i="1"/>
  <c r="W35" i="1" s="1"/>
  <c r="T35" i="1"/>
  <c r="S35" i="1"/>
  <c r="O35" i="1"/>
  <c r="K35" i="1"/>
  <c r="G35" i="1"/>
  <c r="V34" i="1"/>
  <c r="V136" i="1" s="1"/>
  <c r="U34" i="1"/>
  <c r="W34" i="1" s="1"/>
  <c r="T34" i="1"/>
  <c r="S34" i="1"/>
  <c r="O34" i="1"/>
  <c r="K34" i="1"/>
  <c r="G34" i="1"/>
  <c r="V33" i="1"/>
  <c r="U33" i="1"/>
  <c r="W33" i="1" s="1"/>
  <c r="T33" i="1"/>
  <c r="S33" i="1"/>
  <c r="O33" i="1"/>
  <c r="K33" i="1"/>
  <c r="G33" i="1"/>
  <c r="V32" i="1"/>
  <c r="U32" i="1"/>
  <c r="W32" i="1" s="1"/>
  <c r="T32" i="1"/>
  <c r="S32" i="1"/>
  <c r="O32" i="1"/>
  <c r="K32" i="1"/>
  <c r="G32" i="1"/>
  <c r="V31" i="1"/>
  <c r="U31" i="1"/>
  <c r="W31" i="1" s="1"/>
  <c r="T31" i="1"/>
  <c r="S31" i="1"/>
  <c r="O31" i="1"/>
  <c r="K31" i="1"/>
  <c r="G31" i="1"/>
  <c r="R30" i="1"/>
  <c r="Q30" i="1"/>
  <c r="S30" i="1" s="1"/>
  <c r="P30" i="1"/>
  <c r="N30" i="1"/>
  <c r="M30" i="1"/>
  <c r="O30" i="1" s="1"/>
  <c r="L30" i="1"/>
  <c r="J30" i="1"/>
  <c r="I30" i="1"/>
  <c r="K30" i="1" s="1"/>
  <c r="H30" i="1"/>
  <c r="F30" i="1"/>
  <c r="V30" i="1" s="1"/>
  <c r="E30" i="1"/>
  <c r="G30" i="1" s="1"/>
  <c r="D30" i="1"/>
  <c r="T30" i="1" s="1"/>
  <c r="V29" i="1"/>
  <c r="V138" i="1" s="1"/>
  <c r="U29" i="1"/>
  <c r="P29" i="1"/>
  <c r="P138" i="1" s="1"/>
  <c r="O29" i="1"/>
  <c r="H29" i="1"/>
  <c r="H138" i="1" s="1"/>
  <c r="G29" i="1"/>
  <c r="D29" i="1"/>
  <c r="D138" i="1" s="1"/>
  <c r="V28" i="1"/>
  <c r="U28" i="1"/>
  <c r="T28" i="1"/>
  <c r="W28" i="1" s="1"/>
  <c r="P28" i="1"/>
  <c r="S28" i="1" s="1"/>
  <c r="O28" i="1"/>
  <c r="K28" i="1"/>
  <c r="H28" i="1"/>
  <c r="H137" i="1" s="1"/>
  <c r="G28" i="1"/>
  <c r="V27" i="1"/>
  <c r="U27" i="1"/>
  <c r="S27" i="1"/>
  <c r="P27" i="1"/>
  <c r="P136" i="1" s="1"/>
  <c r="O27" i="1"/>
  <c r="K27" i="1"/>
  <c r="G27" i="1"/>
  <c r="D27" i="1"/>
  <c r="D136" i="1" s="1"/>
  <c r="R26" i="1"/>
  <c r="V26" i="1" s="1"/>
  <c r="Q26" i="1"/>
  <c r="Q135" i="1" s="1"/>
  <c r="P26" i="1"/>
  <c r="P135" i="1" s="1"/>
  <c r="O26" i="1"/>
  <c r="I26" i="1"/>
  <c r="I135" i="1" s="1"/>
  <c r="H26" i="1"/>
  <c r="H135" i="1" s="1"/>
  <c r="G26" i="1"/>
  <c r="U25" i="1"/>
  <c r="R25" i="1"/>
  <c r="R134" i="1" s="1"/>
  <c r="P25" i="1"/>
  <c r="N25" i="1"/>
  <c r="O25" i="1" s="1"/>
  <c r="K25" i="1"/>
  <c r="J25" i="1"/>
  <c r="J134" i="1" s="1"/>
  <c r="H25" i="1"/>
  <c r="H134" i="1" s="1"/>
  <c r="G25" i="1"/>
  <c r="U24" i="1"/>
  <c r="T24" i="1"/>
  <c r="S24" i="1"/>
  <c r="R24" i="1"/>
  <c r="V24" i="1" s="1"/>
  <c r="W24" i="1" s="1"/>
  <c r="O24" i="1"/>
  <c r="K24" i="1"/>
  <c r="G24" i="1"/>
  <c r="P23" i="1"/>
  <c r="M23" i="1"/>
  <c r="L23" i="1"/>
  <c r="H23" i="1"/>
  <c r="F23" i="1"/>
  <c r="E23" i="1"/>
  <c r="D23" i="1"/>
  <c r="G23" i="1" s="1"/>
  <c r="V22" i="1"/>
  <c r="U22" i="1"/>
  <c r="T22" i="1"/>
  <c r="W22" i="1" s="1"/>
  <c r="S22" i="1"/>
  <c r="O22" i="1"/>
  <c r="K22" i="1"/>
  <c r="G22" i="1"/>
  <c r="V21" i="1"/>
  <c r="U21" i="1"/>
  <c r="T21" i="1"/>
  <c r="W21" i="1" s="1"/>
  <c r="S21" i="1"/>
  <c r="O21" i="1"/>
  <c r="K21" i="1"/>
  <c r="G21" i="1"/>
  <c r="V20" i="1"/>
  <c r="U20" i="1"/>
  <c r="T20" i="1"/>
  <c r="W20" i="1" s="1"/>
  <c r="S20" i="1"/>
  <c r="O20" i="1"/>
  <c r="K20" i="1"/>
  <c r="G20" i="1"/>
  <c r="V19" i="1"/>
  <c r="U19" i="1"/>
  <c r="T19" i="1"/>
  <c r="W19" i="1" s="1"/>
  <c r="S19" i="1"/>
  <c r="O19" i="1"/>
  <c r="K19" i="1"/>
  <c r="G19" i="1"/>
  <c r="V18" i="1"/>
  <c r="U18" i="1"/>
  <c r="T18" i="1"/>
  <c r="W18" i="1" s="1"/>
  <c r="S18" i="1"/>
  <c r="O18" i="1"/>
  <c r="K18" i="1"/>
  <c r="G18" i="1"/>
  <c r="V17" i="1"/>
  <c r="U17" i="1"/>
  <c r="T17" i="1"/>
  <c r="W17" i="1" s="1"/>
  <c r="S17" i="1"/>
  <c r="O17" i="1"/>
  <c r="K17" i="1"/>
  <c r="G17" i="1"/>
  <c r="R16" i="1"/>
  <c r="Q16" i="1"/>
  <c r="P16" i="1"/>
  <c r="S16" i="1" s="1"/>
  <c r="N16" i="1"/>
  <c r="M16" i="1"/>
  <c r="L16" i="1"/>
  <c r="O16" i="1" s="1"/>
  <c r="J16" i="1"/>
  <c r="I16" i="1"/>
  <c r="H16" i="1"/>
  <c r="K16" i="1" s="1"/>
  <c r="F16" i="1"/>
  <c r="V16" i="1" s="1"/>
  <c r="E16" i="1"/>
  <c r="U16" i="1" s="1"/>
  <c r="D16" i="1"/>
  <c r="G16" i="1" s="1"/>
  <c r="V15" i="1"/>
  <c r="U15" i="1"/>
  <c r="U138" i="1" s="1"/>
  <c r="T15" i="1"/>
  <c r="S15" i="1"/>
  <c r="O15" i="1"/>
  <c r="K15" i="1"/>
  <c r="G15" i="1"/>
  <c r="V14" i="1"/>
  <c r="V137" i="1" s="1"/>
  <c r="U14" i="1"/>
  <c r="T14" i="1"/>
  <c r="S14" i="1"/>
  <c r="O14" i="1"/>
  <c r="K14" i="1"/>
  <c r="G14" i="1"/>
  <c r="G137" i="1" s="1"/>
  <c r="V13" i="1"/>
  <c r="U13" i="1"/>
  <c r="T13" i="1"/>
  <c r="S13" i="1"/>
  <c r="O13" i="1"/>
  <c r="K13" i="1"/>
  <c r="G13" i="1"/>
  <c r="G136" i="1" s="1"/>
  <c r="V12" i="1"/>
  <c r="U12" i="1"/>
  <c r="T12" i="1"/>
  <c r="S12" i="1"/>
  <c r="O12" i="1"/>
  <c r="K12" i="1"/>
  <c r="G12" i="1"/>
  <c r="V11" i="1"/>
  <c r="U11" i="1"/>
  <c r="T11" i="1"/>
  <c r="S11" i="1"/>
  <c r="O11" i="1"/>
  <c r="K11" i="1"/>
  <c r="G11" i="1"/>
  <c r="G134" i="1" s="1"/>
  <c r="V10" i="1"/>
  <c r="U10" i="1"/>
  <c r="T10" i="1"/>
  <c r="T133" i="1" s="1"/>
  <c r="S10" i="1"/>
  <c r="O10" i="1"/>
  <c r="K10" i="1"/>
  <c r="G10" i="1"/>
  <c r="G133" i="1" s="1"/>
  <c r="R9" i="1"/>
  <c r="Q9" i="1"/>
  <c r="P9" i="1"/>
  <c r="N9" i="1"/>
  <c r="M9" i="1"/>
  <c r="M128" i="1" s="1"/>
  <c r="L9" i="1"/>
  <c r="J9" i="1"/>
  <c r="I9" i="1"/>
  <c r="H9" i="1"/>
  <c r="F9" i="1"/>
  <c r="V9" i="1" s="1"/>
  <c r="E9" i="1"/>
  <c r="U9" i="1" s="1"/>
  <c r="D9" i="1"/>
  <c r="D128" i="1" l="1"/>
  <c r="G9" i="1"/>
  <c r="T9" i="1"/>
  <c r="S9" i="1"/>
  <c r="W44" i="1"/>
  <c r="O9" i="1"/>
  <c r="H128" i="1"/>
  <c r="K9" i="1"/>
  <c r="J139" i="1"/>
  <c r="U26" i="1"/>
  <c r="T61" i="1"/>
  <c r="W61" i="1" s="1"/>
  <c r="G61" i="1"/>
  <c r="G135" i="1" s="1"/>
  <c r="G139" i="1" s="1"/>
  <c r="D135" i="1"/>
  <c r="V80" i="1"/>
  <c r="W80" i="1" s="1"/>
  <c r="W87" i="1"/>
  <c r="F128" i="1"/>
  <c r="K133" i="1"/>
  <c r="K134" i="1"/>
  <c r="U134" i="1"/>
  <c r="U135" i="1"/>
  <c r="K136" i="1"/>
  <c r="U137" i="1"/>
  <c r="O133" i="1"/>
  <c r="O135" i="1"/>
  <c r="O136" i="1"/>
  <c r="O138" i="1"/>
  <c r="J23" i="1"/>
  <c r="K23" i="1" s="1"/>
  <c r="N23" i="1"/>
  <c r="N128" i="1" s="1"/>
  <c r="R23" i="1"/>
  <c r="R128" i="1" s="1"/>
  <c r="T25" i="1"/>
  <c r="S26" i="1"/>
  <c r="S135" i="1" s="1"/>
  <c r="K29" i="1"/>
  <c r="K138" i="1" s="1"/>
  <c r="T29" i="1"/>
  <c r="W29" i="1" s="1"/>
  <c r="D58" i="1"/>
  <c r="P58" i="1"/>
  <c r="S58" i="1" s="1"/>
  <c r="G72" i="1"/>
  <c r="L72" i="1"/>
  <c r="O72" i="1" s="1"/>
  <c r="V73" i="1"/>
  <c r="W73" i="1" s="1"/>
  <c r="W76" i="1"/>
  <c r="V79" i="1"/>
  <c r="W79" i="1" s="1"/>
  <c r="W81" i="1"/>
  <c r="O84" i="1"/>
  <c r="K86" i="1"/>
  <c r="R86" i="1"/>
  <c r="V89" i="1"/>
  <c r="V135" i="1" s="1"/>
  <c r="W95" i="1"/>
  <c r="V123" i="1"/>
  <c r="S126" i="1"/>
  <c r="T126" i="1"/>
  <c r="W126" i="1" s="1"/>
  <c r="T138" i="1"/>
  <c r="T16" i="1"/>
  <c r="W16" i="1" s="1"/>
  <c r="T23" i="1"/>
  <c r="V25" i="1"/>
  <c r="V134" i="1" s="1"/>
  <c r="W10" i="1"/>
  <c r="W11" i="1"/>
  <c r="W12" i="1"/>
  <c r="S136" i="1"/>
  <c r="W13" i="1"/>
  <c r="W14" i="1"/>
  <c r="W15" i="1"/>
  <c r="T26" i="1"/>
  <c r="W26" i="1" s="1"/>
  <c r="G138" i="1"/>
  <c r="U30" i="1"/>
  <c r="W30" i="1" s="1"/>
  <c r="U37" i="1"/>
  <c r="W37" i="1" s="1"/>
  <c r="U44" i="1"/>
  <c r="U51" i="1"/>
  <c r="W51" i="1" s="1"/>
  <c r="T67" i="1"/>
  <c r="W67" i="1" s="1"/>
  <c r="H65" i="1"/>
  <c r="K65" i="1" s="1"/>
  <c r="W69" i="1"/>
  <c r="K70" i="1"/>
  <c r="K137" i="1" s="1"/>
  <c r="G79" i="1"/>
  <c r="G86" i="1"/>
  <c r="S86" i="1"/>
  <c r="S89" i="1"/>
  <c r="L139" i="1"/>
  <c r="Q139" i="1"/>
  <c r="R133" i="1"/>
  <c r="R139" i="1" s="1"/>
  <c r="E128" i="1"/>
  <c r="I128" i="1"/>
  <c r="U133" i="1"/>
  <c r="K135" i="1"/>
  <c r="U136" i="1"/>
  <c r="I23" i="1"/>
  <c r="U23" i="1" s="1"/>
  <c r="Q23" i="1"/>
  <c r="S23" i="1" s="1"/>
  <c r="S25" i="1"/>
  <c r="K26" i="1"/>
  <c r="T27" i="1"/>
  <c r="W27" i="1" s="1"/>
  <c r="S29" i="1"/>
  <c r="S138" i="1" s="1"/>
  <c r="U65" i="1"/>
  <c r="O77" i="1"/>
  <c r="O137" i="1" s="1"/>
  <c r="S80" i="1"/>
  <c r="S133" i="1" s="1"/>
  <c r="V86" i="1"/>
  <c r="T86" i="1"/>
  <c r="G89" i="1"/>
  <c r="T89" i="1"/>
  <c r="W89" i="1" s="1"/>
  <c r="T93" i="1"/>
  <c r="W124" i="1"/>
  <c r="W127" i="1"/>
  <c r="D139" i="1"/>
  <c r="I139" i="1"/>
  <c r="K64" i="1"/>
  <c r="L65" i="1"/>
  <c r="O65" i="1" s="1"/>
  <c r="O67" i="1"/>
  <c r="O134" i="1" s="1"/>
  <c r="V87" i="1"/>
  <c r="R93" i="1"/>
  <c r="S93" i="1" s="1"/>
  <c r="Q121" i="1"/>
  <c r="U121" i="1" s="1"/>
  <c r="T123" i="1"/>
  <c r="W123" i="1" s="1"/>
  <c r="U123" i="1"/>
  <c r="P121" i="1"/>
  <c r="U128" i="1" l="1"/>
  <c r="T135" i="1"/>
  <c r="V23" i="1"/>
  <c r="G128" i="1"/>
  <c r="S121" i="1"/>
  <c r="U139" i="1"/>
  <c r="T121" i="1"/>
  <c r="W121" i="1" s="1"/>
  <c r="W86" i="1"/>
  <c r="Q128" i="1"/>
  <c r="V93" i="1"/>
  <c r="W93" i="1" s="1"/>
  <c r="O139" i="1"/>
  <c r="K139" i="1"/>
  <c r="O23" i="1"/>
  <c r="O128" i="1" s="1"/>
  <c r="W138" i="1"/>
  <c r="W136" i="1"/>
  <c r="T136" i="1"/>
  <c r="K128" i="1"/>
  <c r="L128" i="1"/>
  <c r="J128" i="1"/>
  <c r="W9" i="1"/>
  <c r="W135" i="1"/>
  <c r="W133" i="1"/>
  <c r="G58" i="1"/>
  <c r="T58" i="1"/>
  <c r="W58" i="1" s="1"/>
  <c r="W25" i="1"/>
  <c r="V133" i="1"/>
  <c r="V139" i="1" s="1"/>
  <c r="V128" i="1" l="1"/>
  <c r="W23" i="1"/>
  <c r="P74" i="1" l="1"/>
  <c r="P70" i="1"/>
  <c r="S70" i="1" l="1"/>
  <c r="S137" i="1" s="1"/>
  <c r="P137" i="1"/>
  <c r="P65" i="1"/>
  <c r="T70" i="1"/>
  <c r="S74" i="1"/>
  <c r="S134" i="1" s="1"/>
  <c r="S139" i="1" s="1"/>
  <c r="P72" i="1"/>
  <c r="P134" i="1"/>
  <c r="T74" i="1"/>
  <c r="P139" i="1" l="1"/>
  <c r="S65" i="1"/>
  <c r="T65" i="1"/>
  <c r="P128" i="1"/>
  <c r="W74" i="1"/>
  <c r="W134" i="1" s="1"/>
  <c r="T134" i="1"/>
  <c r="W70" i="1"/>
  <c r="W137" i="1" s="1"/>
  <c r="T137" i="1"/>
  <c r="S72" i="1"/>
  <c r="T72" i="1"/>
  <c r="W72" i="1" s="1"/>
  <c r="T139" i="1" l="1"/>
  <c r="W65" i="1"/>
  <c r="W128" i="1" s="1"/>
  <c r="T128" i="1"/>
  <c r="W139" i="1"/>
  <c r="S128" i="1"/>
</calcChain>
</file>

<file path=xl/comments1.xml><?xml version="1.0" encoding="utf-8"?>
<comments xmlns="http://schemas.openxmlformats.org/spreadsheetml/2006/main">
  <authors>
    <author>victor</author>
  </authors>
  <commentList>
    <comment ref="D27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Abizaid:</t>
        </r>
        <r>
          <rPr>
            <sz val="14"/>
            <color indexed="81"/>
            <rFont val="Tahoma"/>
            <family val="2"/>
          </rPr>
          <t xml:space="preserve">
CORTE DE JULIO 2016
Según oficio SGG/SESESP/754/2016  con fecha 13 de julio de 2016, las reclasificaciones y/o reprogramacion  solicitados, se da respuesta con FAVORABLES. por los que se cambia el concepto a Mejoramiento y mtto. a la planta de tratameinto de aguas negras.
Asi como los oficios : SESNSP/DGVS/8605/2016 y SESNSP/DGAT/4375/2016 
De becas a Obra.</t>
        </r>
      </text>
    </comment>
    <comment ref="D29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Arial"/>
            <family val="2"/>
          </rPr>
          <t>Abizaid:
CORTE DE JULIO 2016
Según oficio SGG/SESESP/754/2016  con fecha 13 de julio de 2016, las reclasificaciones y/o reprogramacion  solicitados, se da respuesta con FAVORABLES. por los que se cambia el concepto a Mejoramiento y mtto. a la planta de tratameinto de aguas negras.
Y se aplica la reclasificación :
De la partida 442 se disminuye la cantidad de $ 79,844.56 y se reclasifica  a la partida 622  
Asi como los oficios : SESNSP/DGVS/8605/2016 y SESNSP/DGAT/4375/2016</t>
        </r>
      </text>
    </comment>
  </commentList>
</comments>
</file>

<file path=xl/sharedStrings.xml><?xml version="1.0" encoding="utf-8"?>
<sst xmlns="http://schemas.openxmlformats.org/spreadsheetml/2006/main" count="186" uniqueCount="44">
  <si>
    <t>SISTEMA NACIONAL DE SEGURIDAD PÚBLICA</t>
  </si>
  <si>
    <t>(PESOS)</t>
  </si>
  <si>
    <t xml:space="preserve">ENTIDAD FEDERATIVA: OAXACA </t>
  </si>
  <si>
    <t>PROGRAMA</t>
  </si>
  <si>
    <t>CAPÍTULO</t>
  </si>
  <si>
    <t>PROGRAMAS CON PRIORIDAD NACIONAL</t>
  </si>
  <si>
    <t>FINANCIAMIENTO CONJUNTO</t>
  </si>
  <si>
    <t>PRESUPUESTO CONVENIDO</t>
  </si>
  <si>
    <t>COMPROMETIDO</t>
  </si>
  <si>
    <t>DEVENGADO</t>
  </si>
  <si>
    <t>EJERCIDO</t>
  </si>
  <si>
    <t>SALDO</t>
  </si>
  <si>
    <t>FEDERAL</t>
  </si>
  <si>
    <t>FEDERAL
MUNICIPAL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</si>
  <si>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</si>
  <si>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</si>
  <si>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</si>
  <si>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</si>
  <si>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</si>
  <si>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</si>
  <si>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</si>
  <si>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</si>
  <si>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</si>
  <si>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</si>
  <si>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</si>
  <si>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</si>
  <si>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</si>
  <si>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</si>
  <si>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</si>
  <si>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Nuevo Sistema de Justicia Penal</t>
  </si>
  <si>
    <t xml:space="preserve"> 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</si>
  <si>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</si>
  <si>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</si>
  <si>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</si>
  <si>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</si>
  <si>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</si>
  <si>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</si>
  <si>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o Acciones</t>
  </si>
  <si>
    <t>Genética Forense</t>
  </si>
  <si>
    <t>Fortalecimiento de Programas Prioritarios de las Instituciones Estatales de Seguridad Pública e Impartición de Justicia</t>
  </si>
  <si>
    <t>T O T A L</t>
  </si>
  <si>
    <t xml:space="preserve">FEDERAL </t>
  </si>
  <si>
    <t>EST</t>
  </si>
  <si>
    <t>AVANCE EN LA APLICACION DE LOS RECURSOS ASIGNADOS A LOS PROGRAMAS CON PRIORIDAD NACIONAL EN MATERIA DE SEGURIDAD PUBLICA, 2014
(cifras al 30 de septiembre de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</si>
</sst>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_ ;\-0\ "/>
    <numFmt numFmtId="166" formatCode="00"/>
    <numFmt numFmtId="167" formatCode="#,##0.00_ ;\-#,##0.0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Gotham Book"/>
      <family val="3"/>
    </font>
    <font>
      <b/>
      <sz val="22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2"/>
      <name val="Arial"/>
      <family val="2"/>
    </font>
    <font>
      <sz val="20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2"/>
      <color indexed="8"/>
      <name val="Calibri"/>
      <family val="2"/>
      <scheme val="minor"/>
    </font>
    <font>
      <sz val="24"/>
      <color indexed="8"/>
      <name val="Calibri"/>
      <family val="2"/>
    </font>
    <font>
      <b/>
      <sz val="20"/>
      <name val="Calibri"/>
      <family val="2"/>
      <scheme val="minor"/>
    </font>
    <font>
      <b/>
      <sz val="18"/>
      <name val="Calibri"/>
      <family val="2"/>
      <scheme val="minor"/>
    </font>
    <font>
      <sz val="9"/>
      <color indexed="81"/>
      <name val="Tahoma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sz val="14"/>
      <color indexed="8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3" fontId="25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3" fillId="0" borderId="0" xfId="2" applyFont="1" applyAlignment="1">
      <alignment vertical="center"/>
    </xf>
    <xf numFmtId="0" fontId="2" fillId="0" borderId="0" xfId="3"/>
    <xf numFmtId="41" fontId="4" fillId="0" borderId="0" xfId="2" applyNumberFormat="1" applyFont="1" applyFill="1" applyBorder="1" applyAlignment="1">
      <alignment horizontal="center" vertical="center" wrapText="1"/>
    </xf>
    <xf numFmtId="0" fontId="6" fillId="0" borderId="0" xfId="3" applyFont="1"/>
    <xf numFmtId="41" fontId="5" fillId="2" borderId="1" xfId="2" applyNumberFormat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/>
    </xf>
    <xf numFmtId="166" fontId="5" fillId="3" borderId="4" xfId="2" applyNumberFormat="1" applyFont="1" applyFill="1" applyBorder="1" applyAlignment="1">
      <alignment horizontal="justify" vertical="center" wrapText="1"/>
    </xf>
    <xf numFmtId="4" fontId="5" fillId="3" borderId="4" xfId="2" applyNumberFormat="1" applyFont="1" applyFill="1" applyBorder="1" applyAlignment="1">
      <alignment horizontal="right" vertical="center" wrapText="1"/>
    </xf>
    <xf numFmtId="167" fontId="5" fillId="3" borderId="4" xfId="2" applyNumberFormat="1" applyFont="1" applyFill="1" applyBorder="1" applyAlignment="1">
      <alignment horizontal="right" vertical="center" wrapText="1"/>
    </xf>
    <xf numFmtId="0" fontId="8" fillId="0" borderId="6" xfId="2" applyFont="1" applyFill="1" applyBorder="1" applyAlignment="1">
      <alignment horizontal="center" vertical="center"/>
    </xf>
    <xf numFmtId="166" fontId="6" fillId="0" borderId="6" xfId="2" applyNumberFormat="1" applyFont="1" applyFill="1" applyBorder="1" applyAlignment="1">
      <alignment horizontal="left" vertical="center" wrapText="1"/>
    </xf>
    <xf numFmtId="4" fontId="6" fillId="0" borderId="6" xfId="2" applyNumberFormat="1" applyFont="1" applyFill="1" applyBorder="1" applyAlignment="1">
      <alignment horizontal="right" vertical="center" wrapText="1"/>
    </xf>
    <xf numFmtId="167" fontId="5" fillId="0" borderId="4" xfId="2" applyNumberFormat="1" applyFont="1" applyFill="1" applyBorder="1" applyAlignment="1">
      <alignment horizontal="right" vertical="center" wrapText="1"/>
    </xf>
    <xf numFmtId="4" fontId="5" fillId="0" borderId="4" xfId="2" applyNumberFormat="1" applyFont="1" applyFill="1" applyBorder="1" applyAlignment="1">
      <alignment horizontal="right" vertical="center" wrapText="1"/>
    </xf>
    <xf numFmtId="0" fontId="7" fillId="3" borderId="6" xfId="2" applyFont="1" applyFill="1" applyBorder="1" applyAlignment="1">
      <alignment horizontal="center" vertical="center"/>
    </xf>
    <xf numFmtId="166" fontId="5" fillId="3" borderId="6" xfId="2" applyNumberFormat="1" applyFont="1" applyFill="1" applyBorder="1" applyAlignment="1">
      <alignment horizontal="justify" vertical="center" wrapText="1"/>
    </xf>
    <xf numFmtId="4" fontId="5" fillId="3" borderId="6" xfId="2" applyNumberFormat="1" applyFont="1" applyFill="1" applyBorder="1" applyAlignment="1">
      <alignment horizontal="right" vertical="center" wrapText="1"/>
    </xf>
    <xf numFmtId="166" fontId="5" fillId="3" borderId="6" xfId="2" applyNumberFormat="1" applyFont="1" applyFill="1" applyBorder="1" applyAlignment="1">
      <alignment horizontal="left" vertical="center" wrapText="1" indent="1"/>
    </xf>
    <xf numFmtId="0" fontId="9" fillId="0" borderId="0" xfId="2" applyFont="1" applyBorder="1" applyAlignment="1">
      <alignment vertical="center"/>
    </xf>
    <xf numFmtId="41" fontId="10" fillId="2" borderId="1" xfId="2" applyNumberFormat="1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right" vertical="center" wrapText="1"/>
    </xf>
    <xf numFmtId="0" fontId="11" fillId="0" borderId="0" xfId="2" applyFont="1" applyAlignment="1">
      <alignment vertical="center"/>
    </xf>
    <xf numFmtId="4" fontId="12" fillId="0" borderId="0" xfId="2" applyNumberFormat="1" applyFont="1" applyBorder="1" applyAlignment="1">
      <alignment horizontal="left" vertical="center" wrapText="1"/>
    </xf>
    <xf numFmtId="0" fontId="12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vertical="center"/>
    </xf>
    <xf numFmtId="0" fontId="2" fillId="0" borderId="0" xfId="3" applyBorder="1"/>
    <xf numFmtId="0" fontId="7" fillId="0" borderId="0" xfId="2" applyFont="1" applyAlignment="1">
      <alignment vertical="center"/>
    </xf>
    <xf numFmtId="4" fontId="5" fillId="2" borderId="9" xfId="2" applyNumberFormat="1" applyFont="1" applyFill="1" applyBorder="1" applyAlignment="1">
      <alignment horizontal="center" vertical="center"/>
    </xf>
    <xf numFmtId="4" fontId="5" fillId="2" borderId="9" xfId="2" applyNumberFormat="1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/>
    </xf>
    <xf numFmtId="166" fontId="5" fillId="0" borderId="11" xfId="2" applyNumberFormat="1" applyFont="1" applyFill="1" applyBorder="1" applyAlignment="1">
      <alignment horizontal="left" vertical="center" wrapText="1"/>
    </xf>
    <xf numFmtId="4" fontId="6" fillId="0" borderId="11" xfId="2" applyNumberFormat="1" applyFont="1" applyFill="1" applyBorder="1" applyAlignment="1">
      <alignment vertical="center" wrapText="1"/>
    </xf>
    <xf numFmtId="4" fontId="6" fillId="0" borderId="12" xfId="2" applyNumberFormat="1" applyFont="1" applyFill="1" applyBorder="1" applyAlignment="1">
      <alignment vertical="center" wrapText="1"/>
    </xf>
    <xf numFmtId="0" fontId="7" fillId="0" borderId="13" xfId="2" applyFont="1" applyFill="1" applyBorder="1" applyAlignment="1">
      <alignment horizontal="center" vertical="center"/>
    </xf>
    <xf numFmtId="166" fontId="5" fillId="0" borderId="6" xfId="2" applyNumberFormat="1" applyFont="1" applyFill="1" applyBorder="1" applyAlignment="1">
      <alignment horizontal="left" vertical="center" wrapText="1"/>
    </xf>
    <xf numFmtId="4" fontId="6" fillId="0" borderId="6" xfId="2" applyNumberFormat="1" applyFont="1" applyFill="1" applyBorder="1" applyAlignment="1">
      <alignment vertical="center" wrapText="1"/>
    </xf>
    <xf numFmtId="4" fontId="6" fillId="0" borderId="14" xfId="2" applyNumberFormat="1" applyFont="1" applyFill="1" applyBorder="1" applyAlignment="1">
      <alignment vertical="center" wrapText="1"/>
    </xf>
    <xf numFmtId="0" fontId="7" fillId="0" borderId="15" xfId="2" applyFont="1" applyFill="1" applyBorder="1" applyAlignment="1">
      <alignment horizontal="center" vertical="center"/>
    </xf>
    <xf numFmtId="166" fontId="5" fillId="0" borderId="16" xfId="2" applyNumberFormat="1" applyFont="1" applyFill="1" applyBorder="1" applyAlignment="1">
      <alignment horizontal="left" vertical="center" wrapText="1"/>
    </xf>
    <xf numFmtId="4" fontId="6" fillId="0" borderId="16" xfId="2" applyNumberFormat="1" applyFont="1" applyFill="1" applyBorder="1" applyAlignment="1">
      <alignment vertical="center" wrapText="1"/>
    </xf>
    <xf numFmtId="4" fontId="6" fillId="0" borderId="17" xfId="2" applyNumberFormat="1" applyFont="1" applyFill="1" applyBorder="1" applyAlignment="1">
      <alignment vertical="center" wrapText="1"/>
    </xf>
    <xf numFmtId="0" fontId="13" fillId="2" borderId="18" xfId="2" applyFont="1" applyFill="1" applyBorder="1" applyAlignment="1">
      <alignment horizontal="center" vertical="center"/>
    </xf>
    <xf numFmtId="4" fontId="13" fillId="2" borderId="19" xfId="2" applyNumberFormat="1" applyFont="1" applyFill="1" applyBorder="1" applyAlignment="1">
      <alignment vertical="center"/>
    </xf>
    <xf numFmtId="0" fontId="14" fillId="0" borderId="0" xfId="4" applyFont="1" applyBorder="1" applyProtection="1"/>
    <xf numFmtId="44" fontId="16" fillId="0" borderId="0" xfId="1" applyFont="1" applyAlignment="1" applyProtection="1">
      <alignment horizontal="center" vertical="center" wrapText="1"/>
    </xf>
    <xf numFmtId="0" fontId="17" fillId="0" borderId="0" xfId="4" applyFont="1" applyBorder="1" applyAlignment="1" applyProtection="1">
      <alignment vertical="center" wrapText="1"/>
    </xf>
    <xf numFmtId="44" fontId="15" fillId="0" borderId="0" xfId="1" applyFont="1" applyBorder="1" applyAlignment="1" applyProtection="1">
      <alignment vertical="center" wrapText="1"/>
    </xf>
    <xf numFmtId="0" fontId="15" fillId="0" borderId="0" xfId="4" applyFont="1" applyBorder="1" applyAlignment="1" applyProtection="1">
      <alignment vertical="center" wrapText="1"/>
    </xf>
    <xf numFmtId="0" fontId="18" fillId="0" borderId="0" xfId="0" applyFont="1"/>
    <xf numFmtId="44" fontId="17" fillId="0" borderId="0" xfId="1" applyFont="1" applyBorder="1" applyAlignment="1" applyProtection="1">
      <alignment vertical="center" wrapText="1"/>
    </xf>
    <xf numFmtId="0" fontId="15" fillId="0" borderId="0" xfId="4" applyFont="1" applyBorder="1" applyAlignment="1" applyProtection="1">
      <alignment horizontal="right"/>
    </xf>
    <xf numFmtId="44" fontId="15" fillId="0" borderId="0" xfId="1" applyFont="1" applyBorder="1" applyAlignment="1" applyProtection="1">
      <alignment horizontal="center" vertical="center" wrapText="1"/>
      <protection locked="0"/>
    </xf>
    <xf numFmtId="44" fontId="16" fillId="0" borderId="0" xfId="1" applyFont="1" applyBorder="1" applyAlignment="1" applyProtection="1">
      <alignment horizontal="center" vertical="center" wrapText="1"/>
      <protection locked="0"/>
    </xf>
    <xf numFmtId="0" fontId="17" fillId="0" borderId="0" xfId="4" applyFont="1" applyBorder="1" applyAlignment="1" applyProtection="1">
      <alignment horizontal="right"/>
    </xf>
    <xf numFmtId="0" fontId="20" fillId="0" borderId="0" xfId="4" applyFont="1" applyBorder="1" applyAlignment="1" applyProtection="1">
      <alignment horizontal="center"/>
      <protection locked="0"/>
    </xf>
    <xf numFmtId="0" fontId="16" fillId="0" borderId="0" xfId="4" applyFont="1" applyBorder="1" applyAlignment="1" applyProtection="1">
      <alignment horizontal="center" vertical="center" wrapText="1"/>
      <protection locked="0"/>
    </xf>
    <xf numFmtId="0" fontId="15" fillId="0" borderId="0" xfId="4" applyFont="1" applyBorder="1" applyAlignment="1" applyProtection="1">
      <alignment horizontal="center" wrapText="1"/>
      <protection locked="0"/>
    </xf>
    <xf numFmtId="0" fontId="17" fillId="0" borderId="0" xfId="4" applyFont="1" applyBorder="1" applyAlignment="1" applyProtection="1">
      <alignment horizontal="center"/>
    </xf>
    <xf numFmtId="41" fontId="5" fillId="2" borderId="1" xfId="2" applyNumberFormat="1" applyFont="1" applyFill="1" applyBorder="1" applyAlignment="1">
      <alignment horizontal="center" vertical="center" wrapText="1"/>
    </xf>
    <xf numFmtId="44" fontId="15" fillId="0" borderId="0" xfId="1" applyFont="1" applyBorder="1" applyAlignment="1" applyProtection="1">
      <alignment horizontal="center" vertical="center" wrapText="1"/>
    </xf>
    <xf numFmtId="44" fontId="17" fillId="0" borderId="0" xfId="1" applyFont="1" applyBorder="1" applyAlignment="1" applyProtection="1">
      <alignment horizontal="center" vertical="center" wrapText="1"/>
    </xf>
    <xf numFmtId="0" fontId="19" fillId="0" borderId="0" xfId="4" applyFont="1" applyBorder="1" applyAlignment="1" applyProtection="1">
      <alignment horizontal="center"/>
      <protection locked="0"/>
    </xf>
    <xf numFmtId="0" fontId="7" fillId="3" borderId="8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41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 textRotation="90"/>
    </xf>
    <xf numFmtId="165" fontId="5" fillId="2" borderId="1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/>
    </xf>
  </cellXfs>
  <cellStyles count="7">
    <cellStyle name="Millares 2" xfId="5"/>
    <cellStyle name="Moneda" xfId="1" builtinId="4"/>
    <cellStyle name="Normal" xfId="0" builtinId="0"/>
    <cellStyle name="Normal 2 2 2" xfId="2"/>
    <cellStyle name="Normal 3" xfId="6"/>
    <cellStyle name="Normal 44" xfId="4"/>
    <cellStyle name="Normal 4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1904999</xdr:colOff>
      <xdr:row>141</xdr:row>
      <xdr:rowOff>95250</xdr:rowOff>
    </xdr:from>
    <xdr:to>
      <xdr:col>12</xdr:col>
      <xdr:colOff>1809750</xdr:colOff>
      <xdr:row>145</xdr:row>
      <xdr:rowOff>595312</xdr:rowOff>
    </xdr:to>
    <xdr:sp macro="" textlink="">
      <xdr:nvSpPr>
        <xdr:cNvPr id="2" name="CuadroTexto 1"/>
        <xdr:cNvSpPr txBox="1"/>
      </xdr:nvSpPr>
      <xdr:spPr>
        <a:xfrm>
          <a:off x="20545424" y="39671625"/>
          <a:ext cx="7772401" cy="34337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2200" b="1">
              <a:latin typeface="Arial" panose="020B0604020202020204" pitchFamily="34" charset="0"/>
              <a:cs typeface="Arial" panose="020B0604020202020204" pitchFamily="34" charset="0"/>
            </a:rPr>
            <a:t>AUTORIZÓ</a:t>
          </a:r>
        </a:p>
        <a:p>
          <a:endParaRPr lang="es-MX" sz="2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2200" b="1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MX" sz="22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2200" b="1">
              <a:latin typeface="Arial" panose="020B0604020202020204" pitchFamily="34" charset="0"/>
              <a:cs typeface="Arial" panose="020B0604020202020204" pitchFamily="34" charset="0"/>
            </a:rPr>
            <a:t>  _______________________________________________                                                                              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2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L.A.E. ROSALBA AURORA MELGAR                                                 OFICIAL MAYOR</a:t>
          </a:r>
          <a:endParaRPr lang="es-MX" sz="2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2200" b="1" baseline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TO%20FASP%202014%2031-03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CERO FASP 14"/>
      <sheetName val="ESTRUCTURA FASP 14"/>
      <sheetName val="RENDIMIENTOS FINANCIEROS 2014"/>
      <sheetName val="03 Profesionalización"/>
      <sheetName val="08 Justicia Penal"/>
      <sheetName val="09 Sistema Peni"/>
      <sheetName val="10 Red Nac."/>
      <sheetName val="11 Base de Datos"/>
      <sheetName val="12 Serv. 066 y 089"/>
      <sheetName val="13 Repuve"/>
      <sheetName val=" 14 Impartición de Justicia"/>
      <sheetName val=" 14 Impartición de Justicia (2)"/>
      <sheetName val="Rendimientos financieros OK"/>
      <sheetName val="Hoja1"/>
    </sheetNames>
    <sheetDataSet>
      <sheetData sheetId="0"/>
      <sheetData sheetId="1">
        <row r="518">
          <cell r="AP518">
            <v>1081248</v>
          </cell>
        </row>
        <row r="528">
          <cell r="AM528">
            <v>636519.8899999999</v>
          </cell>
          <cell r="AP528">
            <v>607487.67000000004</v>
          </cell>
          <cell r="AT528">
            <v>0</v>
          </cell>
          <cell r="AW528">
            <v>0</v>
          </cell>
          <cell r="BD528">
            <v>0</v>
          </cell>
        </row>
        <row r="653">
          <cell r="AM653">
            <v>3712600.0100000002</v>
          </cell>
          <cell r="AN653">
            <v>999999.9800000001</v>
          </cell>
          <cell r="AP653">
            <v>385264.33999999997</v>
          </cell>
          <cell r="AT653">
            <v>-2.3283064365386963E-10</v>
          </cell>
          <cell r="AU653">
            <v>-1.0710209628894685E-10</v>
          </cell>
        </row>
        <row r="760">
          <cell r="AM760">
            <v>3295155.44</v>
          </cell>
        </row>
        <row r="777">
          <cell r="AM777">
            <v>538490.55000000005</v>
          </cell>
          <cell r="AT777">
            <v>0</v>
          </cell>
        </row>
        <row r="974">
          <cell r="AM974">
            <v>829844.56</v>
          </cell>
          <cell r="AT974">
            <v>0</v>
          </cell>
        </row>
        <row r="1785">
          <cell r="AM1785">
            <v>5000000</v>
          </cell>
          <cell r="AT1785">
            <v>0</v>
          </cell>
        </row>
        <row r="1944">
          <cell r="AM1944">
            <v>14660000</v>
          </cell>
          <cell r="AT1944">
            <v>-2.2350832296069711E-10</v>
          </cell>
          <cell r="BA1944">
            <v>0</v>
          </cell>
        </row>
        <row r="2028">
          <cell r="AT2028">
            <v>0</v>
          </cell>
        </row>
        <row r="2053">
          <cell r="AM2053">
            <v>125000</v>
          </cell>
        </row>
        <row r="2060">
          <cell r="AM2060">
            <v>4027500</v>
          </cell>
          <cell r="AT2060">
            <v>0</v>
          </cell>
          <cell r="BA2060">
            <v>0</v>
          </cell>
        </row>
        <row r="2353">
          <cell r="AM2353">
            <v>14520000</v>
          </cell>
          <cell r="AT2353">
            <v>-1.6007106751203537E-10</v>
          </cell>
        </row>
        <row r="2472">
          <cell r="AP2472">
            <v>3000000</v>
          </cell>
        </row>
        <row r="2478">
          <cell r="AM2478">
            <v>649999.34000000008</v>
          </cell>
          <cell r="AP2478">
            <v>130185.48</v>
          </cell>
          <cell r="AT2478">
            <v>0</v>
          </cell>
          <cell r="AW2478">
            <v>0</v>
          </cell>
          <cell r="BA2478">
            <v>0</v>
          </cell>
        </row>
        <row r="2511">
          <cell r="AM2511">
            <v>26178528.559999999</v>
          </cell>
          <cell r="AP2511">
            <v>5796849</v>
          </cell>
          <cell r="AT2511">
            <v>-1.1059455573558807E-9</v>
          </cell>
          <cell r="BA2511">
            <v>0</v>
          </cell>
        </row>
        <row r="2566">
          <cell r="AM2566">
            <v>14000000</v>
          </cell>
          <cell r="AP2566">
            <v>598215</v>
          </cell>
          <cell r="AT2566">
            <v>0</v>
          </cell>
          <cell r="AW2566">
            <v>0</v>
          </cell>
          <cell r="BA2566">
            <v>0</v>
          </cell>
        </row>
        <row r="2708">
          <cell r="AP2708">
            <v>1913500</v>
          </cell>
        </row>
        <row r="2714">
          <cell r="AP2714">
            <v>199999.95</v>
          </cell>
        </row>
        <row r="2744">
          <cell r="AM2744">
            <v>1599640</v>
          </cell>
          <cell r="AT2744">
            <v>0</v>
          </cell>
        </row>
        <row r="2785">
          <cell r="AM2785">
            <v>4797345.71</v>
          </cell>
          <cell r="AT2785">
            <v>0</v>
          </cell>
          <cell r="BA2785">
            <v>0</v>
          </cell>
        </row>
        <row r="2884">
          <cell r="AP2884">
            <v>3999294.9000000004</v>
          </cell>
        </row>
        <row r="2925">
          <cell r="AM2925">
            <v>9699864.2300000004</v>
          </cell>
          <cell r="AP2925">
            <v>1982388.5999999999</v>
          </cell>
          <cell r="AT2925">
            <v>0</v>
          </cell>
          <cell r="AW2925">
            <v>0</v>
          </cell>
          <cell r="BD2925">
            <v>0</v>
          </cell>
        </row>
        <row r="2992">
          <cell r="AM2992">
            <v>3205134.04</v>
          </cell>
          <cell r="AT2992">
            <v>2.0372679238045421E-12</v>
          </cell>
        </row>
        <row r="3069">
          <cell r="AP3069">
            <v>1698150.1</v>
          </cell>
        </row>
        <row r="3078">
          <cell r="AP3078">
            <v>129987.03</v>
          </cell>
        </row>
        <row r="3123">
          <cell r="AM3123">
            <v>400000</v>
          </cell>
          <cell r="AP3123">
            <v>98300</v>
          </cell>
          <cell r="AT3123">
            <v>0</v>
          </cell>
        </row>
        <row r="3638">
          <cell r="AM3638">
            <v>6305183.6900000004</v>
          </cell>
          <cell r="AN3638">
            <v>8851904</v>
          </cell>
          <cell r="AP3638">
            <v>1134979.8299999998</v>
          </cell>
          <cell r="AT3638">
            <v>0</v>
          </cell>
          <cell r="AW3638">
            <v>0</v>
          </cell>
        </row>
        <row r="3695">
          <cell r="AP3695">
            <v>13239781.52</v>
          </cell>
        </row>
        <row r="3718">
          <cell r="AM3718">
            <v>5328179.8499999996</v>
          </cell>
          <cell r="AT3718">
            <v>5.9604632340892749E-10</v>
          </cell>
        </row>
      </sheetData>
      <sheetData sheetId="2"/>
      <sheetData sheetId="3">
        <row r="13">
          <cell r="AO13">
            <v>1081248</v>
          </cell>
        </row>
      </sheetData>
      <sheetData sheetId="4">
        <row r="48">
          <cell r="BP48">
            <v>0</v>
          </cell>
        </row>
      </sheetData>
      <sheetData sheetId="5">
        <row r="33">
          <cell r="AL33">
            <v>1815000</v>
          </cell>
        </row>
      </sheetData>
      <sheetData sheetId="6">
        <row r="13">
          <cell r="AP13">
            <v>3000000</v>
          </cell>
        </row>
      </sheetData>
      <sheetData sheetId="7">
        <row r="13">
          <cell r="AP13">
            <v>1913500</v>
          </cell>
        </row>
      </sheetData>
      <sheetData sheetId="8">
        <row r="13">
          <cell r="AP13">
            <v>3999294.9000000004</v>
          </cell>
        </row>
      </sheetData>
      <sheetData sheetId="9">
        <row r="16">
          <cell r="AP16">
            <v>1698150.1</v>
          </cell>
        </row>
      </sheetData>
      <sheetData sheetId="10"/>
      <sheetData sheetId="11">
        <row r="29">
          <cell r="AO29">
            <v>100000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0"/>
  <sheetViews>
    <sheetView tabSelected="1" view="pageBreakPreview" topLeftCell="M28" zoomScaleNormal="50" zoomScaleSheetLayoutView="100" workbookViewId="0">
      <selection activeCell="O28" sqref="O28"/>
    </sheetView>
  </sheetViews>
  <sheetFormatPr baseColWidth="10" defaultRowHeight="12.75"/>
  <cols>
    <col min="1" max="1" width="11.42578125" style="2"/>
    <col min="2" max="2" width="14.42578125" style="2" bestFit="1" customWidth="1"/>
    <col min="3" max="3" width="87.28515625" style="2" customWidth="1"/>
    <col min="4" max="4" width="37.28515625" style="2" customWidth="1"/>
    <col min="5" max="6" width="31" style="2" customWidth="1"/>
    <col min="7" max="7" width="35.5703125" style="2" customWidth="1"/>
    <col min="8" max="8" width="31.5703125" style="2" bestFit="1" customWidth="1"/>
    <col min="9" max="9" width="31" style="2" customWidth="1"/>
    <col min="10" max="10" width="26.7109375" style="2" customWidth="1"/>
    <col min="11" max="11" width="31.5703125" style="2" bestFit="1" customWidth="1"/>
    <col min="12" max="12" width="28.7109375" style="2" bestFit="1" customWidth="1"/>
    <col min="13" max="13" width="28.42578125" style="2" customWidth="1"/>
    <col min="14" max="14" width="24.140625" style="2" customWidth="1"/>
    <col min="15" max="15" width="28.7109375" style="2" bestFit="1" customWidth="1"/>
    <col min="16" max="16" width="30.28515625" style="2" customWidth="1"/>
    <col min="17" max="18" width="31" style="2" customWidth="1"/>
    <col min="19" max="19" width="34.140625" style="2" bestFit="1" customWidth="1"/>
    <col min="20" max="20" width="32" style="2" customWidth="1"/>
    <col min="21" max="22" width="31" style="2" customWidth="1"/>
    <col min="23" max="23" width="33.140625" style="2" customWidth="1"/>
    <col min="24" max="16384" width="11.42578125" style="2"/>
  </cols>
  <sheetData>
    <row r="1" spans="1:23" ht="44.25" customHeight="1">
      <c r="A1" s="1"/>
      <c r="B1" s="1"/>
      <c r="C1" s="66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1"/>
    </row>
    <row r="2" spans="1:23" ht="74.25" customHeight="1">
      <c r="A2" s="1"/>
      <c r="B2" s="1"/>
      <c r="C2" s="66" t="s">
        <v>43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1"/>
    </row>
    <row r="3" spans="1:23" ht="44.25" customHeight="1">
      <c r="A3" s="1"/>
      <c r="B3" s="1"/>
      <c r="C3" s="67" t="s">
        <v>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1"/>
    </row>
    <row r="4" spans="1:23" ht="44.25" customHeight="1">
      <c r="A4" s="1"/>
      <c r="B4" s="1"/>
      <c r="C4" s="66" t="s">
        <v>2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1"/>
    </row>
    <row r="5" spans="1:23" ht="44.25" customHeight="1" thickBot="1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"/>
    </row>
    <row r="6" spans="1:23" s="4" customFormat="1" ht="47.25" customHeight="1" thickBot="1">
      <c r="A6" s="68" t="s">
        <v>3</v>
      </c>
      <c r="B6" s="68" t="s">
        <v>4</v>
      </c>
      <c r="C6" s="59" t="s">
        <v>5</v>
      </c>
      <c r="D6" s="69" t="s">
        <v>6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</row>
    <row r="7" spans="1:23" s="4" customFormat="1" ht="47.25" customHeight="1" thickBot="1">
      <c r="A7" s="68"/>
      <c r="B7" s="68"/>
      <c r="C7" s="59"/>
      <c r="D7" s="59" t="s">
        <v>7</v>
      </c>
      <c r="E7" s="59"/>
      <c r="F7" s="59"/>
      <c r="G7" s="59"/>
      <c r="H7" s="59" t="s">
        <v>8</v>
      </c>
      <c r="I7" s="59"/>
      <c r="J7" s="59"/>
      <c r="K7" s="59"/>
      <c r="L7" s="59" t="s">
        <v>9</v>
      </c>
      <c r="M7" s="59"/>
      <c r="N7" s="59"/>
      <c r="O7" s="59"/>
      <c r="P7" s="59" t="s">
        <v>10</v>
      </c>
      <c r="Q7" s="59"/>
      <c r="R7" s="59"/>
      <c r="S7" s="59"/>
      <c r="T7" s="69" t="s">
        <v>11</v>
      </c>
      <c r="U7" s="69"/>
      <c r="V7" s="69"/>
      <c r="W7" s="69"/>
    </row>
    <row r="8" spans="1:23" s="4" customFormat="1" ht="65.25" customHeight="1" thickBot="1">
      <c r="A8" s="68"/>
      <c r="B8" s="68"/>
      <c r="C8" s="59"/>
      <c r="D8" s="5" t="s">
        <v>12</v>
      </c>
      <c r="E8" s="5" t="s">
        <v>13</v>
      </c>
      <c r="F8" s="5" t="s">
        <v>14</v>
      </c>
      <c r="G8" s="5" t="s">
        <v>15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12</v>
      </c>
      <c r="Q8" s="5" t="s">
        <v>13</v>
      </c>
      <c r="R8" s="5" t="s">
        <v>14</v>
      </c>
      <c r="S8" s="5" t="s">
        <v>15</v>
      </c>
      <c r="T8" s="5" t="s">
        <v>12</v>
      </c>
      <c r="U8" s="5" t="s">
        <v>13</v>
      </c>
      <c r="V8" s="5" t="s">
        <v>14</v>
      </c>
      <c r="W8" s="5" t="s">
        <v>15</v>
      </c>
    </row>
    <row r="9" spans="1:23" ht="64.5" hidden="1" customHeight="1">
      <c r="A9" s="70">
        <v>1</v>
      </c>
      <c r="B9" s="6"/>
      <c r="C9" s="7" t="s">
        <v>16</v>
      </c>
      <c r="D9" s="8">
        <f>SUM(D10:D15)</f>
        <v>0</v>
      </c>
      <c r="E9" s="8">
        <f>SUM(E10:E15)</f>
        <v>0</v>
      </c>
      <c r="F9" s="8">
        <f t="shared" ref="F9:R9" si="0">SUM(F10:F15)</f>
        <v>0</v>
      </c>
      <c r="G9" s="9">
        <f>D9+E9+F9</f>
        <v>0</v>
      </c>
      <c r="H9" s="8">
        <f t="shared" si="0"/>
        <v>0</v>
      </c>
      <c r="I9" s="8">
        <f>SUM(I10:I15)</f>
        <v>0</v>
      </c>
      <c r="J9" s="8">
        <f t="shared" si="0"/>
        <v>0</v>
      </c>
      <c r="K9" s="8">
        <f>H9+I9+J9</f>
        <v>0</v>
      </c>
      <c r="L9" s="8">
        <f t="shared" si="0"/>
        <v>0</v>
      </c>
      <c r="M9" s="8">
        <f>SUM(M10:M15)</f>
        <v>0</v>
      </c>
      <c r="N9" s="8">
        <f t="shared" si="0"/>
        <v>0</v>
      </c>
      <c r="O9" s="8">
        <f>L9+M9+N9</f>
        <v>0</v>
      </c>
      <c r="P9" s="8">
        <f t="shared" si="0"/>
        <v>0</v>
      </c>
      <c r="Q9" s="8">
        <f>SUM(Q10:Q15)</f>
        <v>0</v>
      </c>
      <c r="R9" s="8">
        <f t="shared" si="0"/>
        <v>0</v>
      </c>
      <c r="S9" s="8">
        <f>P9+Q9+R9</f>
        <v>0</v>
      </c>
      <c r="T9" s="8">
        <f>D9-H9-L9-P9</f>
        <v>0</v>
      </c>
      <c r="U9" s="8">
        <f t="shared" ref="U9:W24" si="1">E9-I9-M9-Q9</f>
        <v>0</v>
      </c>
      <c r="V9" s="8">
        <f t="shared" si="1"/>
        <v>0</v>
      </c>
      <c r="W9" s="8">
        <f t="shared" si="1"/>
        <v>0</v>
      </c>
    </row>
    <row r="10" spans="1:23" ht="49.5" hidden="1" customHeight="1">
      <c r="A10" s="64"/>
      <c r="B10" s="10">
        <v>1000</v>
      </c>
      <c r="C10" s="11" t="s">
        <v>17</v>
      </c>
      <c r="D10" s="12">
        <v>0</v>
      </c>
      <c r="E10" s="12">
        <v>0</v>
      </c>
      <c r="F10" s="12">
        <v>0</v>
      </c>
      <c r="G10" s="13">
        <f t="shared" ref="G10:G73" si="2">D10+E10+F10</f>
        <v>0</v>
      </c>
      <c r="H10" s="12">
        <v>0</v>
      </c>
      <c r="I10" s="12">
        <v>0</v>
      </c>
      <c r="J10" s="12">
        <v>0</v>
      </c>
      <c r="K10" s="14">
        <f t="shared" ref="K10:K73" si="3">H10+I10+J10</f>
        <v>0</v>
      </c>
      <c r="L10" s="12">
        <v>0</v>
      </c>
      <c r="M10" s="12">
        <v>0</v>
      </c>
      <c r="N10" s="12">
        <v>0</v>
      </c>
      <c r="O10" s="14">
        <f t="shared" ref="O10:O73" si="4">L10+M10+N10</f>
        <v>0</v>
      </c>
      <c r="P10" s="12">
        <v>0</v>
      </c>
      <c r="Q10" s="12">
        <v>0</v>
      </c>
      <c r="R10" s="12">
        <v>0</v>
      </c>
      <c r="S10" s="14">
        <f t="shared" ref="S10:S73" si="5">P10+Q10+R10</f>
        <v>0</v>
      </c>
      <c r="T10" s="12">
        <f t="shared" ref="T10:V73" si="6">D10-H10-L10-P10</f>
        <v>0</v>
      </c>
      <c r="U10" s="12">
        <f t="shared" si="1"/>
        <v>0</v>
      </c>
      <c r="V10" s="12">
        <f t="shared" si="1"/>
        <v>0</v>
      </c>
      <c r="W10" s="14">
        <f t="shared" ref="W10:W73" si="7">T10+U10+V10</f>
        <v>0</v>
      </c>
    </row>
    <row r="11" spans="1:23" ht="49.5" hidden="1" customHeight="1">
      <c r="A11" s="64"/>
      <c r="B11" s="10">
        <v>2000</v>
      </c>
      <c r="C11" s="11" t="s">
        <v>18</v>
      </c>
      <c r="D11" s="12">
        <v>0</v>
      </c>
      <c r="E11" s="12">
        <v>0</v>
      </c>
      <c r="F11" s="12">
        <v>0</v>
      </c>
      <c r="G11" s="13">
        <f t="shared" si="2"/>
        <v>0</v>
      </c>
      <c r="H11" s="12">
        <v>0</v>
      </c>
      <c r="I11" s="12">
        <v>0</v>
      </c>
      <c r="J11" s="12">
        <v>0</v>
      </c>
      <c r="K11" s="14">
        <f t="shared" si="3"/>
        <v>0</v>
      </c>
      <c r="L11" s="12">
        <v>0</v>
      </c>
      <c r="M11" s="12">
        <v>0</v>
      </c>
      <c r="N11" s="12">
        <v>0</v>
      </c>
      <c r="O11" s="14">
        <f t="shared" si="4"/>
        <v>0</v>
      </c>
      <c r="P11" s="12">
        <v>0</v>
      </c>
      <c r="Q11" s="12">
        <v>0</v>
      </c>
      <c r="R11" s="12">
        <v>0</v>
      </c>
      <c r="S11" s="14">
        <f t="shared" si="5"/>
        <v>0</v>
      </c>
      <c r="T11" s="12">
        <f t="shared" si="6"/>
        <v>0</v>
      </c>
      <c r="U11" s="12">
        <f t="shared" si="1"/>
        <v>0</v>
      </c>
      <c r="V11" s="12">
        <f t="shared" si="1"/>
        <v>0</v>
      </c>
      <c r="W11" s="14">
        <f t="shared" si="7"/>
        <v>0</v>
      </c>
    </row>
    <row r="12" spans="1:23" ht="49.5" hidden="1" customHeight="1">
      <c r="A12" s="64"/>
      <c r="B12" s="10">
        <v>3000</v>
      </c>
      <c r="C12" s="11" t="s">
        <v>19</v>
      </c>
      <c r="D12" s="12">
        <v>0</v>
      </c>
      <c r="E12" s="12">
        <v>0</v>
      </c>
      <c r="F12" s="12">
        <v>0</v>
      </c>
      <c r="G12" s="13">
        <f t="shared" si="2"/>
        <v>0</v>
      </c>
      <c r="H12" s="12">
        <v>0</v>
      </c>
      <c r="I12" s="12">
        <v>0</v>
      </c>
      <c r="J12" s="12">
        <v>0</v>
      </c>
      <c r="K12" s="14">
        <f t="shared" si="3"/>
        <v>0</v>
      </c>
      <c r="L12" s="12">
        <v>0</v>
      </c>
      <c r="M12" s="12">
        <v>0</v>
      </c>
      <c r="N12" s="12">
        <v>0</v>
      </c>
      <c r="O12" s="14">
        <f t="shared" si="4"/>
        <v>0</v>
      </c>
      <c r="P12" s="12">
        <v>0</v>
      </c>
      <c r="Q12" s="12">
        <v>0</v>
      </c>
      <c r="R12" s="12">
        <v>0</v>
      </c>
      <c r="S12" s="14">
        <f t="shared" si="5"/>
        <v>0</v>
      </c>
      <c r="T12" s="12">
        <f t="shared" si="6"/>
        <v>0</v>
      </c>
      <c r="U12" s="12">
        <f t="shared" si="1"/>
        <v>0</v>
      </c>
      <c r="V12" s="12">
        <f t="shared" si="1"/>
        <v>0</v>
      </c>
      <c r="W12" s="14">
        <f t="shared" si="7"/>
        <v>0</v>
      </c>
    </row>
    <row r="13" spans="1:23" ht="54.95" hidden="1" customHeight="1">
      <c r="A13" s="64"/>
      <c r="B13" s="10">
        <v>4000</v>
      </c>
      <c r="C13" s="11" t="s">
        <v>20</v>
      </c>
      <c r="D13" s="12">
        <v>0</v>
      </c>
      <c r="E13" s="12">
        <v>0</v>
      </c>
      <c r="F13" s="12">
        <v>0</v>
      </c>
      <c r="G13" s="13">
        <f t="shared" si="2"/>
        <v>0</v>
      </c>
      <c r="H13" s="12">
        <v>0</v>
      </c>
      <c r="I13" s="12">
        <v>0</v>
      </c>
      <c r="J13" s="12">
        <v>0</v>
      </c>
      <c r="K13" s="14">
        <f t="shared" si="3"/>
        <v>0</v>
      </c>
      <c r="L13" s="12">
        <v>0</v>
      </c>
      <c r="M13" s="12">
        <v>0</v>
      </c>
      <c r="N13" s="12">
        <v>0</v>
      </c>
      <c r="O13" s="14">
        <f t="shared" si="4"/>
        <v>0</v>
      </c>
      <c r="P13" s="12">
        <v>0</v>
      </c>
      <c r="Q13" s="12">
        <v>0</v>
      </c>
      <c r="R13" s="12">
        <v>0</v>
      </c>
      <c r="S13" s="14">
        <f t="shared" si="5"/>
        <v>0</v>
      </c>
      <c r="T13" s="12">
        <f t="shared" si="6"/>
        <v>0</v>
      </c>
      <c r="U13" s="12">
        <f t="shared" si="1"/>
        <v>0</v>
      </c>
      <c r="V13" s="12">
        <f t="shared" si="1"/>
        <v>0</v>
      </c>
      <c r="W13" s="14">
        <f t="shared" si="7"/>
        <v>0</v>
      </c>
    </row>
    <row r="14" spans="1:23" ht="49.5" hidden="1" customHeight="1">
      <c r="A14" s="64"/>
      <c r="B14" s="10">
        <v>5000</v>
      </c>
      <c r="C14" s="11" t="s">
        <v>21</v>
      </c>
      <c r="D14" s="12">
        <v>0</v>
      </c>
      <c r="E14" s="12">
        <v>0</v>
      </c>
      <c r="F14" s="12">
        <v>0</v>
      </c>
      <c r="G14" s="13">
        <f t="shared" si="2"/>
        <v>0</v>
      </c>
      <c r="H14" s="12">
        <v>0</v>
      </c>
      <c r="I14" s="12">
        <v>0</v>
      </c>
      <c r="J14" s="12">
        <v>0</v>
      </c>
      <c r="K14" s="14">
        <f t="shared" si="3"/>
        <v>0</v>
      </c>
      <c r="L14" s="12">
        <v>0</v>
      </c>
      <c r="M14" s="12">
        <v>0</v>
      </c>
      <c r="N14" s="12">
        <v>0</v>
      </c>
      <c r="O14" s="14">
        <f t="shared" si="4"/>
        <v>0</v>
      </c>
      <c r="P14" s="12">
        <v>0</v>
      </c>
      <c r="Q14" s="12">
        <v>0</v>
      </c>
      <c r="R14" s="12">
        <v>0</v>
      </c>
      <c r="S14" s="14">
        <f t="shared" si="5"/>
        <v>0</v>
      </c>
      <c r="T14" s="12">
        <f t="shared" si="6"/>
        <v>0</v>
      </c>
      <c r="U14" s="12">
        <f t="shared" si="1"/>
        <v>0</v>
      </c>
      <c r="V14" s="12">
        <f t="shared" si="1"/>
        <v>0</v>
      </c>
      <c r="W14" s="14">
        <f t="shared" si="7"/>
        <v>0</v>
      </c>
    </row>
    <row r="15" spans="1:23" ht="49.5" hidden="1" customHeight="1">
      <c r="A15" s="65"/>
      <c r="B15" s="10">
        <v>6000</v>
      </c>
      <c r="C15" s="11" t="s">
        <v>22</v>
      </c>
      <c r="D15" s="12">
        <v>0</v>
      </c>
      <c r="E15" s="12">
        <v>0</v>
      </c>
      <c r="F15" s="12">
        <v>0</v>
      </c>
      <c r="G15" s="13">
        <f t="shared" si="2"/>
        <v>0</v>
      </c>
      <c r="H15" s="12">
        <v>0</v>
      </c>
      <c r="I15" s="12">
        <v>0</v>
      </c>
      <c r="J15" s="12">
        <v>0</v>
      </c>
      <c r="K15" s="14">
        <f t="shared" si="3"/>
        <v>0</v>
      </c>
      <c r="L15" s="12">
        <v>0</v>
      </c>
      <c r="M15" s="12">
        <v>0</v>
      </c>
      <c r="N15" s="12">
        <v>0</v>
      </c>
      <c r="O15" s="14">
        <f t="shared" si="4"/>
        <v>0</v>
      </c>
      <c r="P15" s="12">
        <v>0</v>
      </c>
      <c r="Q15" s="12">
        <v>0</v>
      </c>
      <c r="R15" s="12">
        <v>0</v>
      </c>
      <c r="S15" s="14">
        <f t="shared" si="5"/>
        <v>0</v>
      </c>
      <c r="T15" s="12">
        <f t="shared" si="6"/>
        <v>0</v>
      </c>
      <c r="U15" s="12">
        <f t="shared" si="1"/>
        <v>0</v>
      </c>
      <c r="V15" s="12">
        <f t="shared" si="1"/>
        <v>0</v>
      </c>
      <c r="W15" s="14">
        <f t="shared" si="7"/>
        <v>0</v>
      </c>
    </row>
    <row r="16" spans="1:23" ht="64.5" hidden="1" customHeight="1">
      <c r="A16" s="63">
        <v>2</v>
      </c>
      <c r="B16" s="15"/>
      <c r="C16" s="16" t="s">
        <v>23</v>
      </c>
      <c r="D16" s="17">
        <f>SUM(D17:D22)</f>
        <v>0</v>
      </c>
      <c r="E16" s="17">
        <f>SUM(E17:E22)</f>
        <v>0</v>
      </c>
      <c r="F16" s="17">
        <f t="shared" ref="F16:R16" si="8">SUM(F17:F22)</f>
        <v>0</v>
      </c>
      <c r="G16" s="9">
        <f t="shared" si="2"/>
        <v>0</v>
      </c>
      <c r="H16" s="17">
        <f t="shared" si="8"/>
        <v>0</v>
      </c>
      <c r="I16" s="17">
        <f>SUM(I17:I22)</f>
        <v>0</v>
      </c>
      <c r="J16" s="17">
        <f t="shared" si="8"/>
        <v>0</v>
      </c>
      <c r="K16" s="8">
        <f t="shared" si="3"/>
        <v>0</v>
      </c>
      <c r="L16" s="17">
        <f t="shared" si="8"/>
        <v>0</v>
      </c>
      <c r="M16" s="17">
        <f>SUM(M17:M22)</f>
        <v>0</v>
      </c>
      <c r="N16" s="17">
        <f t="shared" si="8"/>
        <v>0</v>
      </c>
      <c r="O16" s="8">
        <f t="shared" si="4"/>
        <v>0</v>
      </c>
      <c r="P16" s="17">
        <f t="shared" si="8"/>
        <v>0</v>
      </c>
      <c r="Q16" s="17">
        <f>SUM(Q17:Q22)</f>
        <v>0</v>
      </c>
      <c r="R16" s="17">
        <f t="shared" si="8"/>
        <v>0</v>
      </c>
      <c r="S16" s="8">
        <f t="shared" si="5"/>
        <v>0</v>
      </c>
      <c r="T16" s="17">
        <f t="shared" si="6"/>
        <v>0</v>
      </c>
      <c r="U16" s="17">
        <f t="shared" si="1"/>
        <v>0</v>
      </c>
      <c r="V16" s="17">
        <f t="shared" si="1"/>
        <v>0</v>
      </c>
      <c r="W16" s="8">
        <f t="shared" si="7"/>
        <v>0</v>
      </c>
    </row>
    <row r="17" spans="1:23" ht="49.5" hidden="1" customHeight="1">
      <c r="A17" s="64"/>
      <c r="B17" s="10">
        <v>1000</v>
      </c>
      <c r="C17" s="11" t="s">
        <v>17</v>
      </c>
      <c r="D17" s="12">
        <v>0</v>
      </c>
      <c r="E17" s="12">
        <v>0</v>
      </c>
      <c r="F17" s="12">
        <v>0</v>
      </c>
      <c r="G17" s="13">
        <f t="shared" si="2"/>
        <v>0</v>
      </c>
      <c r="H17" s="12">
        <v>0</v>
      </c>
      <c r="I17" s="12">
        <v>0</v>
      </c>
      <c r="J17" s="12">
        <v>0</v>
      </c>
      <c r="K17" s="14">
        <f t="shared" si="3"/>
        <v>0</v>
      </c>
      <c r="L17" s="12">
        <v>0</v>
      </c>
      <c r="M17" s="12">
        <v>0</v>
      </c>
      <c r="N17" s="12">
        <v>0</v>
      </c>
      <c r="O17" s="14">
        <f t="shared" si="4"/>
        <v>0</v>
      </c>
      <c r="P17" s="12">
        <v>0</v>
      </c>
      <c r="Q17" s="12">
        <v>0</v>
      </c>
      <c r="R17" s="12">
        <v>0</v>
      </c>
      <c r="S17" s="14">
        <f t="shared" si="5"/>
        <v>0</v>
      </c>
      <c r="T17" s="12">
        <f t="shared" si="6"/>
        <v>0</v>
      </c>
      <c r="U17" s="12">
        <f t="shared" si="1"/>
        <v>0</v>
      </c>
      <c r="V17" s="12">
        <f t="shared" si="1"/>
        <v>0</v>
      </c>
      <c r="W17" s="14">
        <f t="shared" si="7"/>
        <v>0</v>
      </c>
    </row>
    <row r="18" spans="1:23" ht="49.5" hidden="1" customHeight="1">
      <c r="A18" s="64"/>
      <c r="B18" s="10">
        <v>2000</v>
      </c>
      <c r="C18" s="11" t="s">
        <v>18</v>
      </c>
      <c r="D18" s="12">
        <v>0</v>
      </c>
      <c r="E18" s="12">
        <v>0</v>
      </c>
      <c r="F18" s="12">
        <v>0</v>
      </c>
      <c r="G18" s="13">
        <f t="shared" si="2"/>
        <v>0</v>
      </c>
      <c r="H18" s="12">
        <v>0</v>
      </c>
      <c r="I18" s="12">
        <v>0</v>
      </c>
      <c r="J18" s="12">
        <v>0</v>
      </c>
      <c r="K18" s="14">
        <f t="shared" si="3"/>
        <v>0</v>
      </c>
      <c r="L18" s="12">
        <v>0</v>
      </c>
      <c r="M18" s="12">
        <v>0</v>
      </c>
      <c r="N18" s="12">
        <v>0</v>
      </c>
      <c r="O18" s="14">
        <f t="shared" si="4"/>
        <v>0</v>
      </c>
      <c r="P18" s="12">
        <v>0</v>
      </c>
      <c r="Q18" s="12">
        <v>0</v>
      </c>
      <c r="R18" s="12">
        <v>0</v>
      </c>
      <c r="S18" s="14">
        <f t="shared" si="5"/>
        <v>0</v>
      </c>
      <c r="T18" s="12">
        <f t="shared" si="6"/>
        <v>0</v>
      </c>
      <c r="U18" s="12">
        <f t="shared" si="1"/>
        <v>0</v>
      </c>
      <c r="V18" s="12">
        <f t="shared" si="1"/>
        <v>0</v>
      </c>
      <c r="W18" s="14">
        <f t="shared" si="7"/>
        <v>0</v>
      </c>
    </row>
    <row r="19" spans="1:23" ht="49.5" hidden="1" customHeight="1">
      <c r="A19" s="64"/>
      <c r="B19" s="10">
        <v>3000</v>
      </c>
      <c r="C19" s="11" t="s">
        <v>19</v>
      </c>
      <c r="D19" s="12">
        <v>0</v>
      </c>
      <c r="E19" s="12">
        <v>0</v>
      </c>
      <c r="F19" s="12">
        <v>0</v>
      </c>
      <c r="G19" s="13">
        <f t="shared" si="2"/>
        <v>0</v>
      </c>
      <c r="H19" s="12">
        <v>0</v>
      </c>
      <c r="I19" s="12">
        <v>0</v>
      </c>
      <c r="J19" s="12">
        <v>0</v>
      </c>
      <c r="K19" s="14">
        <f t="shared" si="3"/>
        <v>0</v>
      </c>
      <c r="L19" s="12">
        <v>0</v>
      </c>
      <c r="M19" s="12">
        <v>0</v>
      </c>
      <c r="N19" s="12">
        <v>0</v>
      </c>
      <c r="O19" s="14">
        <f t="shared" si="4"/>
        <v>0</v>
      </c>
      <c r="P19" s="12">
        <v>0</v>
      </c>
      <c r="Q19" s="12">
        <v>0</v>
      </c>
      <c r="R19" s="12">
        <v>0</v>
      </c>
      <c r="S19" s="14">
        <f t="shared" si="5"/>
        <v>0</v>
      </c>
      <c r="T19" s="12">
        <f t="shared" si="6"/>
        <v>0</v>
      </c>
      <c r="U19" s="12">
        <f t="shared" si="1"/>
        <v>0</v>
      </c>
      <c r="V19" s="12">
        <f t="shared" si="1"/>
        <v>0</v>
      </c>
      <c r="W19" s="14">
        <f t="shared" si="7"/>
        <v>0</v>
      </c>
    </row>
    <row r="20" spans="1:23" ht="54.95" hidden="1" customHeight="1">
      <c r="A20" s="64"/>
      <c r="B20" s="10">
        <v>4000</v>
      </c>
      <c r="C20" s="11" t="s">
        <v>20</v>
      </c>
      <c r="D20" s="12">
        <v>0</v>
      </c>
      <c r="E20" s="12">
        <v>0</v>
      </c>
      <c r="F20" s="12">
        <v>0</v>
      </c>
      <c r="G20" s="13">
        <f t="shared" si="2"/>
        <v>0</v>
      </c>
      <c r="H20" s="12">
        <v>0</v>
      </c>
      <c r="I20" s="12">
        <v>0</v>
      </c>
      <c r="J20" s="12">
        <v>0</v>
      </c>
      <c r="K20" s="14">
        <f t="shared" si="3"/>
        <v>0</v>
      </c>
      <c r="L20" s="12">
        <v>0</v>
      </c>
      <c r="M20" s="12">
        <v>0</v>
      </c>
      <c r="N20" s="12">
        <v>0</v>
      </c>
      <c r="O20" s="14">
        <f t="shared" si="4"/>
        <v>0</v>
      </c>
      <c r="P20" s="12">
        <v>0</v>
      </c>
      <c r="Q20" s="12">
        <v>0</v>
      </c>
      <c r="R20" s="12">
        <v>0</v>
      </c>
      <c r="S20" s="14">
        <f t="shared" si="5"/>
        <v>0</v>
      </c>
      <c r="T20" s="12">
        <f t="shared" si="6"/>
        <v>0</v>
      </c>
      <c r="U20" s="12">
        <f t="shared" si="1"/>
        <v>0</v>
      </c>
      <c r="V20" s="12">
        <f t="shared" si="1"/>
        <v>0</v>
      </c>
      <c r="W20" s="14">
        <f t="shared" si="7"/>
        <v>0</v>
      </c>
    </row>
    <row r="21" spans="1:23" ht="49.5" hidden="1" customHeight="1">
      <c r="A21" s="64"/>
      <c r="B21" s="10">
        <v>5000</v>
      </c>
      <c r="C21" s="11" t="s">
        <v>21</v>
      </c>
      <c r="D21" s="12">
        <v>0</v>
      </c>
      <c r="E21" s="12">
        <v>0</v>
      </c>
      <c r="F21" s="12">
        <v>0</v>
      </c>
      <c r="G21" s="13">
        <f t="shared" si="2"/>
        <v>0</v>
      </c>
      <c r="H21" s="12">
        <v>0</v>
      </c>
      <c r="I21" s="12">
        <v>0</v>
      </c>
      <c r="J21" s="12">
        <v>0</v>
      </c>
      <c r="K21" s="14">
        <f t="shared" si="3"/>
        <v>0</v>
      </c>
      <c r="L21" s="12">
        <v>0</v>
      </c>
      <c r="M21" s="12">
        <v>0</v>
      </c>
      <c r="N21" s="12">
        <v>0</v>
      </c>
      <c r="O21" s="14">
        <f t="shared" si="4"/>
        <v>0</v>
      </c>
      <c r="P21" s="12">
        <v>0</v>
      </c>
      <c r="Q21" s="12">
        <v>0</v>
      </c>
      <c r="R21" s="12">
        <v>0</v>
      </c>
      <c r="S21" s="14">
        <f t="shared" si="5"/>
        <v>0</v>
      </c>
      <c r="T21" s="12">
        <f t="shared" si="6"/>
        <v>0</v>
      </c>
      <c r="U21" s="12">
        <f t="shared" si="1"/>
        <v>0</v>
      </c>
      <c r="V21" s="12">
        <f t="shared" si="1"/>
        <v>0</v>
      </c>
      <c r="W21" s="14">
        <f t="shared" si="7"/>
        <v>0</v>
      </c>
    </row>
    <row r="22" spans="1:23" ht="49.5" hidden="1" customHeight="1">
      <c r="A22" s="65"/>
      <c r="B22" s="10">
        <v>6000</v>
      </c>
      <c r="C22" s="11" t="s">
        <v>22</v>
      </c>
      <c r="D22" s="12">
        <v>0</v>
      </c>
      <c r="E22" s="12">
        <v>0</v>
      </c>
      <c r="F22" s="12">
        <v>0</v>
      </c>
      <c r="G22" s="13">
        <f t="shared" si="2"/>
        <v>0</v>
      </c>
      <c r="H22" s="12">
        <v>0</v>
      </c>
      <c r="I22" s="12">
        <v>0</v>
      </c>
      <c r="J22" s="12">
        <v>0</v>
      </c>
      <c r="K22" s="14">
        <f t="shared" si="3"/>
        <v>0</v>
      </c>
      <c r="L22" s="12">
        <v>0</v>
      </c>
      <c r="M22" s="12">
        <v>0</v>
      </c>
      <c r="N22" s="12">
        <v>0</v>
      </c>
      <c r="O22" s="14">
        <f t="shared" si="4"/>
        <v>0</v>
      </c>
      <c r="P22" s="12">
        <v>0</v>
      </c>
      <c r="Q22" s="12">
        <v>0</v>
      </c>
      <c r="R22" s="12">
        <v>0</v>
      </c>
      <c r="S22" s="14">
        <f t="shared" si="5"/>
        <v>0</v>
      </c>
      <c r="T22" s="12">
        <f t="shared" si="6"/>
        <v>0</v>
      </c>
      <c r="U22" s="12">
        <f t="shared" si="1"/>
        <v>0</v>
      </c>
      <c r="V22" s="12">
        <f t="shared" si="1"/>
        <v>0</v>
      </c>
      <c r="W22" s="14">
        <f t="shared" si="7"/>
        <v>0</v>
      </c>
    </row>
    <row r="23" spans="1:23" ht="64.5" customHeight="1">
      <c r="A23" s="63">
        <v>3</v>
      </c>
      <c r="B23" s="15"/>
      <c r="C23" s="16" t="s">
        <v>24</v>
      </c>
      <c r="D23" s="17">
        <f>SUM(D24:D29)</f>
        <v>9020210</v>
      </c>
      <c r="E23" s="17">
        <f>SUM(E24:E29)</f>
        <v>1000000</v>
      </c>
      <c r="F23" s="17">
        <f>SUM(F24:F29)</f>
        <v>2249401</v>
      </c>
      <c r="G23" s="9">
        <f>D23+E23+F23</f>
        <v>12269611</v>
      </c>
      <c r="H23" s="17">
        <f>SUM(H24:H29)</f>
        <v>-2.3283064365386963E-10</v>
      </c>
      <c r="I23" s="17">
        <f>SUM(I24:I29)</f>
        <v>-1.0710209628894685E-10</v>
      </c>
      <c r="J23" s="17">
        <f>SUM(J24:J29)</f>
        <v>0</v>
      </c>
      <c r="K23" s="8">
        <f t="shared" si="3"/>
        <v>-3.3993273994281648E-10</v>
      </c>
      <c r="L23" s="17">
        <f>SUM(L24:L29)</f>
        <v>0</v>
      </c>
      <c r="M23" s="17">
        <f>SUM(M24:M29)</f>
        <v>0</v>
      </c>
      <c r="N23" s="17">
        <f>SUM(N24:N29)</f>
        <v>0</v>
      </c>
      <c r="O23" s="8">
        <f t="shared" si="4"/>
        <v>0</v>
      </c>
      <c r="P23" s="17">
        <f>SUM(P24:P29)</f>
        <v>9012610.4499999993</v>
      </c>
      <c r="Q23" s="17">
        <f>SUM(Q24:Q29)</f>
        <v>999999.9800000001</v>
      </c>
      <c r="R23" s="17">
        <f>SUM(R24:R29)</f>
        <v>2074000.0099999998</v>
      </c>
      <c r="S23" s="8">
        <f t="shared" si="5"/>
        <v>12086610.439999999</v>
      </c>
      <c r="T23" s="17">
        <f t="shared" si="6"/>
        <v>7599.5500000007451</v>
      </c>
      <c r="U23" s="17">
        <f t="shared" si="1"/>
        <v>2.0000000018626451E-2</v>
      </c>
      <c r="V23" s="17">
        <f t="shared" si="1"/>
        <v>175400.99000000022</v>
      </c>
      <c r="W23" s="8">
        <f t="shared" si="7"/>
        <v>183000.56000000099</v>
      </c>
    </row>
    <row r="24" spans="1:23" ht="48" customHeight="1">
      <c r="A24" s="64"/>
      <c r="B24" s="10">
        <v>1000</v>
      </c>
      <c r="C24" s="11" t="s">
        <v>17</v>
      </c>
      <c r="D24" s="12">
        <v>0</v>
      </c>
      <c r="E24" s="12">
        <v>0</v>
      </c>
      <c r="F24" s="12">
        <v>1081248</v>
      </c>
      <c r="G24" s="13">
        <f t="shared" si="2"/>
        <v>1081248</v>
      </c>
      <c r="H24" s="12">
        <v>0</v>
      </c>
      <c r="I24" s="12">
        <v>0</v>
      </c>
      <c r="J24" s="12">
        <v>0</v>
      </c>
      <c r="K24" s="14">
        <f t="shared" si="3"/>
        <v>0</v>
      </c>
      <c r="L24" s="12">
        <v>0</v>
      </c>
      <c r="M24" s="12">
        <v>0</v>
      </c>
      <c r="N24" s="12">
        <v>0</v>
      </c>
      <c r="O24" s="14">
        <f t="shared" si="4"/>
        <v>0</v>
      </c>
      <c r="P24" s="12">
        <v>0</v>
      </c>
      <c r="Q24" s="12">
        <v>0</v>
      </c>
      <c r="R24" s="12">
        <f>+'[1]ESTRUCTURA FASP 14'!AP518</f>
        <v>1081248</v>
      </c>
      <c r="S24" s="14">
        <f t="shared" si="5"/>
        <v>1081248</v>
      </c>
      <c r="T24" s="12">
        <f t="shared" si="6"/>
        <v>0</v>
      </c>
      <c r="U24" s="12">
        <f t="shared" si="1"/>
        <v>0</v>
      </c>
      <c r="V24" s="12">
        <f t="shared" si="1"/>
        <v>0</v>
      </c>
      <c r="W24" s="14">
        <f t="shared" si="7"/>
        <v>0</v>
      </c>
    </row>
    <row r="25" spans="1:23" ht="48" customHeight="1">
      <c r="A25" s="64"/>
      <c r="B25" s="10">
        <v>2000</v>
      </c>
      <c r="C25" s="11" t="s">
        <v>18</v>
      </c>
      <c r="D25" s="12">
        <v>636520</v>
      </c>
      <c r="E25" s="12">
        <v>0</v>
      </c>
      <c r="F25" s="12">
        <v>673153</v>
      </c>
      <c r="G25" s="13">
        <f t="shared" si="2"/>
        <v>1309673</v>
      </c>
      <c r="H25" s="12">
        <f>+'[1]ESTRUCTURA FASP 14'!AT528</f>
        <v>0</v>
      </c>
      <c r="I25" s="12">
        <v>0</v>
      </c>
      <c r="J25" s="12">
        <f>+'[1]ESTRUCTURA FASP 14'!AW528</f>
        <v>0</v>
      </c>
      <c r="K25" s="14">
        <f t="shared" si="3"/>
        <v>0</v>
      </c>
      <c r="L25" s="12">
        <v>0</v>
      </c>
      <c r="M25" s="12">
        <v>0</v>
      </c>
      <c r="N25" s="12">
        <f>+'[1]ESTRUCTURA FASP 14'!BD528</f>
        <v>0</v>
      </c>
      <c r="O25" s="14">
        <f t="shared" si="4"/>
        <v>0</v>
      </c>
      <c r="P25" s="12">
        <f>'[1]ESTRUCTURA FASP 14'!AM528</f>
        <v>636519.8899999999</v>
      </c>
      <c r="Q25" s="12">
        <v>0</v>
      </c>
      <c r="R25" s="12">
        <f>+'[1]ESTRUCTURA FASP 14'!AP528</f>
        <v>607487.67000000004</v>
      </c>
      <c r="S25" s="14">
        <f t="shared" si="5"/>
        <v>1244007.56</v>
      </c>
      <c r="T25" s="12">
        <f t="shared" si="6"/>
        <v>0.11000000010244548</v>
      </c>
      <c r="U25" s="12">
        <f t="shared" si="6"/>
        <v>0</v>
      </c>
      <c r="V25" s="12">
        <f t="shared" si="6"/>
        <v>65665.329999999958</v>
      </c>
      <c r="W25" s="14">
        <f t="shared" si="7"/>
        <v>65665.440000000061</v>
      </c>
    </row>
    <row r="26" spans="1:23" ht="48" customHeight="1">
      <c r="A26" s="64"/>
      <c r="B26" s="10">
        <v>3000</v>
      </c>
      <c r="C26" s="11" t="s">
        <v>19</v>
      </c>
      <c r="D26" s="12">
        <v>3713000</v>
      </c>
      <c r="E26" s="12">
        <v>1000000</v>
      </c>
      <c r="F26" s="12">
        <v>495000</v>
      </c>
      <c r="G26" s="13">
        <f t="shared" si="2"/>
        <v>5208000</v>
      </c>
      <c r="H26" s="12">
        <f>+'[1]ESTRUCTURA FASP 14'!AT653</f>
        <v>-2.3283064365386963E-10</v>
      </c>
      <c r="I26" s="12">
        <f>+'[1]ESTRUCTURA FASP 14'!AU653</f>
        <v>-1.0710209628894685E-10</v>
      </c>
      <c r="J26" s="12">
        <v>0</v>
      </c>
      <c r="K26" s="14">
        <f t="shared" si="3"/>
        <v>-3.3993273994281648E-10</v>
      </c>
      <c r="L26" s="12">
        <v>0</v>
      </c>
      <c r="M26" s="12">
        <v>0</v>
      </c>
      <c r="N26" s="12">
        <v>0</v>
      </c>
      <c r="O26" s="14">
        <f t="shared" si="4"/>
        <v>0</v>
      </c>
      <c r="P26" s="12">
        <f>+'[1]ESTRUCTURA FASP 14'!AM653</f>
        <v>3712600.0100000002</v>
      </c>
      <c r="Q26" s="12">
        <f>+'[1]ESTRUCTURA FASP 14'!AN653</f>
        <v>999999.9800000001</v>
      </c>
      <c r="R26" s="12">
        <f>+'[1]ESTRUCTURA FASP 14'!AP653</f>
        <v>385264.33999999997</v>
      </c>
      <c r="S26" s="14">
        <f t="shared" si="5"/>
        <v>5097864.33</v>
      </c>
      <c r="T26" s="12">
        <f t="shared" si="6"/>
        <v>399.98999999975786</v>
      </c>
      <c r="U26" s="12">
        <f t="shared" si="6"/>
        <v>2.0000000018626451E-2</v>
      </c>
      <c r="V26" s="12">
        <f t="shared" si="6"/>
        <v>109735.66000000003</v>
      </c>
      <c r="W26" s="14">
        <f t="shared" si="7"/>
        <v>110135.66999999981</v>
      </c>
    </row>
    <row r="27" spans="1:23" ht="48" customHeight="1">
      <c r="A27" s="64"/>
      <c r="B27" s="10">
        <v>4000</v>
      </c>
      <c r="C27" s="11" t="s">
        <v>20</v>
      </c>
      <c r="D27" s="12">
        <f>3375000-79844.56</f>
        <v>3295155.44</v>
      </c>
      <c r="E27" s="12">
        <v>0</v>
      </c>
      <c r="F27" s="12">
        <v>0</v>
      </c>
      <c r="G27" s="13">
        <f t="shared" si="2"/>
        <v>3295155.44</v>
      </c>
      <c r="H27" s="12">
        <v>0</v>
      </c>
      <c r="I27" s="12">
        <v>0</v>
      </c>
      <c r="J27" s="12">
        <v>0</v>
      </c>
      <c r="K27" s="14">
        <f t="shared" si="3"/>
        <v>0</v>
      </c>
      <c r="L27" s="12">
        <v>0</v>
      </c>
      <c r="M27" s="12">
        <v>0</v>
      </c>
      <c r="N27" s="12">
        <v>0</v>
      </c>
      <c r="O27" s="14">
        <f t="shared" si="4"/>
        <v>0</v>
      </c>
      <c r="P27" s="12">
        <f>+'[1]ESTRUCTURA FASP 14'!AM760</f>
        <v>3295155.44</v>
      </c>
      <c r="Q27" s="12">
        <v>0</v>
      </c>
      <c r="R27" s="12">
        <v>0</v>
      </c>
      <c r="S27" s="14">
        <f t="shared" si="5"/>
        <v>3295155.44</v>
      </c>
      <c r="T27" s="12">
        <f t="shared" si="6"/>
        <v>0</v>
      </c>
      <c r="U27" s="12">
        <f t="shared" si="6"/>
        <v>0</v>
      </c>
      <c r="V27" s="12">
        <f t="shared" si="6"/>
        <v>0</v>
      </c>
      <c r="W27" s="14">
        <f t="shared" si="7"/>
        <v>0</v>
      </c>
    </row>
    <row r="28" spans="1:23" ht="48" customHeight="1">
      <c r="A28" s="64"/>
      <c r="B28" s="10">
        <v>5000</v>
      </c>
      <c r="C28" s="11" t="s">
        <v>21</v>
      </c>
      <c r="D28" s="12">
        <v>545690</v>
      </c>
      <c r="E28" s="12">
        <v>0</v>
      </c>
      <c r="F28" s="12">
        <v>0</v>
      </c>
      <c r="G28" s="13">
        <f t="shared" si="2"/>
        <v>545690</v>
      </c>
      <c r="H28" s="12">
        <f>+'[1]ESTRUCTURA FASP 14'!AT777</f>
        <v>0</v>
      </c>
      <c r="I28" s="12">
        <v>0</v>
      </c>
      <c r="J28" s="12">
        <v>0</v>
      </c>
      <c r="K28" s="14">
        <f t="shared" si="3"/>
        <v>0</v>
      </c>
      <c r="L28" s="12">
        <v>0</v>
      </c>
      <c r="M28" s="12">
        <v>0</v>
      </c>
      <c r="N28" s="12">
        <v>0</v>
      </c>
      <c r="O28" s="14">
        <f t="shared" si="4"/>
        <v>0</v>
      </c>
      <c r="P28" s="12">
        <f>+'[1]ESTRUCTURA FASP 14'!AM777</f>
        <v>538490.55000000005</v>
      </c>
      <c r="Q28" s="12">
        <v>0</v>
      </c>
      <c r="R28" s="12">
        <v>0</v>
      </c>
      <c r="S28" s="14">
        <f t="shared" si="5"/>
        <v>538490.55000000005</v>
      </c>
      <c r="T28" s="12">
        <f t="shared" si="6"/>
        <v>7199.4499999999534</v>
      </c>
      <c r="U28" s="12">
        <f t="shared" si="6"/>
        <v>0</v>
      </c>
      <c r="V28" s="12">
        <f t="shared" si="6"/>
        <v>0</v>
      </c>
      <c r="W28" s="14">
        <f t="shared" si="7"/>
        <v>7199.4499999999534</v>
      </c>
    </row>
    <row r="29" spans="1:23" ht="48" customHeight="1">
      <c r="A29" s="65"/>
      <c r="B29" s="10">
        <v>6000</v>
      </c>
      <c r="C29" s="11" t="s">
        <v>22</v>
      </c>
      <c r="D29" s="12">
        <f>750000+79844.56</f>
        <v>829844.56</v>
      </c>
      <c r="E29" s="12">
        <v>0</v>
      </c>
      <c r="F29" s="12">
        <v>0</v>
      </c>
      <c r="G29" s="13">
        <f t="shared" si="2"/>
        <v>829844.56</v>
      </c>
      <c r="H29" s="12">
        <f>+'[1]ESTRUCTURA FASP 14'!AT974</f>
        <v>0</v>
      </c>
      <c r="I29" s="12">
        <v>0</v>
      </c>
      <c r="J29" s="12">
        <v>0</v>
      </c>
      <c r="K29" s="14">
        <f t="shared" si="3"/>
        <v>0</v>
      </c>
      <c r="L29" s="12">
        <v>0</v>
      </c>
      <c r="M29" s="12">
        <v>0</v>
      </c>
      <c r="N29" s="12">
        <v>0</v>
      </c>
      <c r="O29" s="14">
        <f t="shared" si="4"/>
        <v>0</v>
      </c>
      <c r="P29" s="12">
        <f>+'[1]ESTRUCTURA FASP 14'!AM974</f>
        <v>829844.56</v>
      </c>
      <c r="Q29" s="12">
        <v>0</v>
      </c>
      <c r="R29" s="12">
        <v>0</v>
      </c>
      <c r="S29" s="14">
        <f t="shared" si="5"/>
        <v>829844.56</v>
      </c>
      <c r="T29" s="12">
        <f t="shared" si="6"/>
        <v>0</v>
      </c>
      <c r="U29" s="12">
        <f t="shared" si="6"/>
        <v>0</v>
      </c>
      <c r="V29" s="12">
        <f t="shared" si="6"/>
        <v>0</v>
      </c>
      <c r="W29" s="14">
        <f t="shared" si="7"/>
        <v>0</v>
      </c>
    </row>
    <row r="30" spans="1:23" ht="64.5" hidden="1" customHeight="1">
      <c r="A30" s="63">
        <v>4</v>
      </c>
      <c r="B30" s="15"/>
      <c r="C30" s="16" t="s">
        <v>25</v>
      </c>
      <c r="D30" s="17">
        <f>SUM(D31:D36)</f>
        <v>0</v>
      </c>
      <c r="E30" s="17">
        <f>SUM(E31:E36)</f>
        <v>0</v>
      </c>
      <c r="F30" s="17">
        <f t="shared" ref="F30:R30" si="9">SUM(F31:F36)</f>
        <v>0</v>
      </c>
      <c r="G30" s="9">
        <f t="shared" si="2"/>
        <v>0</v>
      </c>
      <c r="H30" s="17">
        <f t="shared" si="9"/>
        <v>0</v>
      </c>
      <c r="I30" s="17">
        <f>SUM(I31:I36)</f>
        <v>0</v>
      </c>
      <c r="J30" s="17">
        <f t="shared" si="9"/>
        <v>0</v>
      </c>
      <c r="K30" s="8">
        <f t="shared" si="3"/>
        <v>0</v>
      </c>
      <c r="L30" s="17">
        <f t="shared" si="9"/>
        <v>0</v>
      </c>
      <c r="M30" s="17">
        <f>SUM(M31:M36)</f>
        <v>0</v>
      </c>
      <c r="N30" s="17">
        <f t="shared" si="9"/>
        <v>0</v>
      </c>
      <c r="O30" s="8">
        <f t="shared" si="4"/>
        <v>0</v>
      </c>
      <c r="P30" s="17">
        <f t="shared" si="9"/>
        <v>0</v>
      </c>
      <c r="Q30" s="17">
        <f>SUM(Q31:Q36)</f>
        <v>0</v>
      </c>
      <c r="R30" s="17">
        <f t="shared" si="9"/>
        <v>0</v>
      </c>
      <c r="S30" s="8">
        <f t="shared" si="5"/>
        <v>0</v>
      </c>
      <c r="T30" s="17">
        <f t="shared" si="6"/>
        <v>0</v>
      </c>
      <c r="U30" s="17">
        <f t="shared" si="6"/>
        <v>0</v>
      </c>
      <c r="V30" s="17">
        <f t="shared" si="6"/>
        <v>0</v>
      </c>
      <c r="W30" s="8">
        <f t="shared" si="7"/>
        <v>0</v>
      </c>
    </row>
    <row r="31" spans="1:23" ht="49.5" hidden="1" customHeight="1">
      <c r="A31" s="64"/>
      <c r="B31" s="10">
        <v>1000</v>
      </c>
      <c r="C31" s="11" t="s">
        <v>17</v>
      </c>
      <c r="D31" s="12">
        <v>0</v>
      </c>
      <c r="E31" s="12">
        <v>0</v>
      </c>
      <c r="F31" s="12">
        <v>0</v>
      </c>
      <c r="G31" s="13">
        <f t="shared" si="2"/>
        <v>0</v>
      </c>
      <c r="H31" s="12">
        <v>0</v>
      </c>
      <c r="I31" s="12">
        <v>0</v>
      </c>
      <c r="J31" s="12">
        <v>0</v>
      </c>
      <c r="K31" s="14">
        <f t="shared" si="3"/>
        <v>0</v>
      </c>
      <c r="L31" s="12">
        <v>0</v>
      </c>
      <c r="M31" s="12">
        <v>0</v>
      </c>
      <c r="N31" s="12">
        <v>0</v>
      </c>
      <c r="O31" s="14">
        <f t="shared" si="4"/>
        <v>0</v>
      </c>
      <c r="P31" s="12">
        <v>0</v>
      </c>
      <c r="Q31" s="12">
        <v>0</v>
      </c>
      <c r="R31" s="12">
        <v>0</v>
      </c>
      <c r="S31" s="14">
        <f t="shared" si="5"/>
        <v>0</v>
      </c>
      <c r="T31" s="12">
        <f t="shared" si="6"/>
        <v>0</v>
      </c>
      <c r="U31" s="12">
        <f t="shared" si="6"/>
        <v>0</v>
      </c>
      <c r="V31" s="12">
        <f t="shared" si="6"/>
        <v>0</v>
      </c>
      <c r="W31" s="14">
        <f t="shared" si="7"/>
        <v>0</v>
      </c>
    </row>
    <row r="32" spans="1:23" ht="49.5" hidden="1" customHeight="1">
      <c r="A32" s="64"/>
      <c r="B32" s="10">
        <v>2000</v>
      </c>
      <c r="C32" s="11" t="s">
        <v>18</v>
      </c>
      <c r="D32" s="12">
        <v>0</v>
      </c>
      <c r="E32" s="12">
        <v>0</v>
      </c>
      <c r="F32" s="12">
        <v>0</v>
      </c>
      <c r="G32" s="13">
        <f t="shared" si="2"/>
        <v>0</v>
      </c>
      <c r="H32" s="12">
        <v>0</v>
      </c>
      <c r="I32" s="12">
        <v>0</v>
      </c>
      <c r="J32" s="12">
        <v>0</v>
      </c>
      <c r="K32" s="14">
        <f t="shared" si="3"/>
        <v>0</v>
      </c>
      <c r="L32" s="12">
        <v>0</v>
      </c>
      <c r="M32" s="12">
        <v>0</v>
      </c>
      <c r="N32" s="12">
        <v>0</v>
      </c>
      <c r="O32" s="14">
        <f t="shared" si="4"/>
        <v>0</v>
      </c>
      <c r="P32" s="12">
        <v>0</v>
      </c>
      <c r="Q32" s="12">
        <v>0</v>
      </c>
      <c r="R32" s="12">
        <v>0</v>
      </c>
      <c r="S32" s="14">
        <f t="shared" si="5"/>
        <v>0</v>
      </c>
      <c r="T32" s="12">
        <f t="shared" si="6"/>
        <v>0</v>
      </c>
      <c r="U32" s="12">
        <f t="shared" si="6"/>
        <v>0</v>
      </c>
      <c r="V32" s="12">
        <f t="shared" si="6"/>
        <v>0</v>
      </c>
      <c r="W32" s="14">
        <f t="shared" si="7"/>
        <v>0</v>
      </c>
    </row>
    <row r="33" spans="1:23" ht="49.5" hidden="1" customHeight="1">
      <c r="A33" s="64"/>
      <c r="B33" s="10">
        <v>3000</v>
      </c>
      <c r="C33" s="11" t="s">
        <v>19</v>
      </c>
      <c r="D33" s="12">
        <v>0</v>
      </c>
      <c r="E33" s="12">
        <v>0</v>
      </c>
      <c r="F33" s="12">
        <v>0</v>
      </c>
      <c r="G33" s="13">
        <f t="shared" si="2"/>
        <v>0</v>
      </c>
      <c r="H33" s="12">
        <v>0</v>
      </c>
      <c r="I33" s="12">
        <v>0</v>
      </c>
      <c r="J33" s="12">
        <v>0</v>
      </c>
      <c r="K33" s="14">
        <f t="shared" si="3"/>
        <v>0</v>
      </c>
      <c r="L33" s="12">
        <v>0</v>
      </c>
      <c r="M33" s="12">
        <v>0</v>
      </c>
      <c r="N33" s="12">
        <v>0</v>
      </c>
      <c r="O33" s="14">
        <f t="shared" si="4"/>
        <v>0</v>
      </c>
      <c r="P33" s="12">
        <v>0</v>
      </c>
      <c r="Q33" s="12">
        <v>0</v>
      </c>
      <c r="R33" s="12">
        <v>0</v>
      </c>
      <c r="S33" s="14">
        <f t="shared" si="5"/>
        <v>0</v>
      </c>
      <c r="T33" s="12">
        <f t="shared" si="6"/>
        <v>0</v>
      </c>
      <c r="U33" s="12">
        <f t="shared" si="6"/>
        <v>0</v>
      </c>
      <c r="V33" s="12">
        <f t="shared" si="6"/>
        <v>0</v>
      </c>
      <c r="W33" s="14">
        <f t="shared" si="7"/>
        <v>0</v>
      </c>
    </row>
    <row r="34" spans="1:23" ht="54.95" hidden="1" customHeight="1">
      <c r="A34" s="64"/>
      <c r="B34" s="10">
        <v>4000</v>
      </c>
      <c r="C34" s="11" t="s">
        <v>20</v>
      </c>
      <c r="D34" s="12">
        <v>0</v>
      </c>
      <c r="E34" s="12">
        <v>0</v>
      </c>
      <c r="F34" s="12">
        <v>0</v>
      </c>
      <c r="G34" s="13">
        <f t="shared" si="2"/>
        <v>0</v>
      </c>
      <c r="H34" s="12">
        <v>0</v>
      </c>
      <c r="I34" s="12">
        <v>0</v>
      </c>
      <c r="J34" s="12">
        <v>0</v>
      </c>
      <c r="K34" s="14">
        <f t="shared" si="3"/>
        <v>0</v>
      </c>
      <c r="L34" s="12">
        <v>0</v>
      </c>
      <c r="M34" s="12">
        <v>0</v>
      </c>
      <c r="N34" s="12">
        <v>0</v>
      </c>
      <c r="O34" s="14">
        <f t="shared" si="4"/>
        <v>0</v>
      </c>
      <c r="P34" s="12">
        <v>0</v>
      </c>
      <c r="Q34" s="12">
        <v>0</v>
      </c>
      <c r="R34" s="12">
        <v>0</v>
      </c>
      <c r="S34" s="14">
        <f t="shared" si="5"/>
        <v>0</v>
      </c>
      <c r="T34" s="12">
        <f t="shared" si="6"/>
        <v>0</v>
      </c>
      <c r="U34" s="12">
        <f t="shared" si="6"/>
        <v>0</v>
      </c>
      <c r="V34" s="12">
        <f t="shared" si="6"/>
        <v>0</v>
      </c>
      <c r="W34" s="14">
        <f t="shared" si="7"/>
        <v>0</v>
      </c>
    </row>
    <row r="35" spans="1:23" ht="49.5" hidden="1" customHeight="1">
      <c r="A35" s="64"/>
      <c r="B35" s="10">
        <v>5000</v>
      </c>
      <c r="C35" s="11" t="s">
        <v>21</v>
      </c>
      <c r="D35" s="12">
        <v>0</v>
      </c>
      <c r="E35" s="12">
        <v>0</v>
      </c>
      <c r="F35" s="12">
        <v>0</v>
      </c>
      <c r="G35" s="13">
        <f t="shared" si="2"/>
        <v>0</v>
      </c>
      <c r="H35" s="12">
        <v>0</v>
      </c>
      <c r="I35" s="12">
        <v>0</v>
      </c>
      <c r="J35" s="12">
        <v>0</v>
      </c>
      <c r="K35" s="14">
        <f t="shared" si="3"/>
        <v>0</v>
      </c>
      <c r="L35" s="12">
        <v>0</v>
      </c>
      <c r="M35" s="12">
        <v>0</v>
      </c>
      <c r="N35" s="12">
        <v>0</v>
      </c>
      <c r="O35" s="14">
        <f t="shared" si="4"/>
        <v>0</v>
      </c>
      <c r="P35" s="12">
        <v>0</v>
      </c>
      <c r="Q35" s="12">
        <v>0</v>
      </c>
      <c r="R35" s="12">
        <v>0</v>
      </c>
      <c r="S35" s="14">
        <f t="shared" si="5"/>
        <v>0</v>
      </c>
      <c r="T35" s="12">
        <f t="shared" si="6"/>
        <v>0</v>
      </c>
      <c r="U35" s="12">
        <f t="shared" si="6"/>
        <v>0</v>
      </c>
      <c r="V35" s="12">
        <f t="shared" si="6"/>
        <v>0</v>
      </c>
      <c r="W35" s="14">
        <f t="shared" si="7"/>
        <v>0</v>
      </c>
    </row>
    <row r="36" spans="1:23" ht="49.5" hidden="1" customHeight="1">
      <c r="A36" s="65"/>
      <c r="B36" s="10">
        <v>6000</v>
      </c>
      <c r="C36" s="11" t="s">
        <v>22</v>
      </c>
      <c r="D36" s="12">
        <v>0</v>
      </c>
      <c r="E36" s="12">
        <v>0</v>
      </c>
      <c r="F36" s="12">
        <v>0</v>
      </c>
      <c r="G36" s="13">
        <f t="shared" si="2"/>
        <v>0</v>
      </c>
      <c r="H36" s="12">
        <v>0</v>
      </c>
      <c r="I36" s="12">
        <v>0</v>
      </c>
      <c r="J36" s="12">
        <v>0</v>
      </c>
      <c r="K36" s="14">
        <f t="shared" si="3"/>
        <v>0</v>
      </c>
      <c r="L36" s="12">
        <v>0</v>
      </c>
      <c r="M36" s="12">
        <v>0</v>
      </c>
      <c r="N36" s="12">
        <v>0</v>
      </c>
      <c r="O36" s="14">
        <f t="shared" si="4"/>
        <v>0</v>
      </c>
      <c r="P36" s="12">
        <v>0</v>
      </c>
      <c r="Q36" s="12">
        <v>0</v>
      </c>
      <c r="R36" s="12">
        <v>0</v>
      </c>
      <c r="S36" s="14">
        <f t="shared" si="5"/>
        <v>0</v>
      </c>
      <c r="T36" s="12">
        <f t="shared" si="6"/>
        <v>0</v>
      </c>
      <c r="U36" s="12">
        <f t="shared" si="6"/>
        <v>0</v>
      </c>
      <c r="V36" s="12">
        <f t="shared" si="6"/>
        <v>0</v>
      </c>
      <c r="W36" s="14">
        <f t="shared" si="7"/>
        <v>0</v>
      </c>
    </row>
    <row r="37" spans="1:23" ht="64.5" hidden="1" customHeight="1">
      <c r="A37" s="63">
        <v>5</v>
      </c>
      <c r="B37" s="15"/>
      <c r="C37" s="16" t="s">
        <v>26</v>
      </c>
      <c r="D37" s="17">
        <f>SUM(D38:D43)</f>
        <v>0</v>
      </c>
      <c r="E37" s="17">
        <f>SUM(E38:E43)</f>
        <v>0</v>
      </c>
      <c r="F37" s="17">
        <f t="shared" ref="F37:R37" si="10">SUM(F38:F43)</f>
        <v>0</v>
      </c>
      <c r="G37" s="9">
        <f t="shared" si="2"/>
        <v>0</v>
      </c>
      <c r="H37" s="17">
        <f t="shared" si="10"/>
        <v>0</v>
      </c>
      <c r="I37" s="17">
        <f>SUM(I38:I43)</f>
        <v>0</v>
      </c>
      <c r="J37" s="17">
        <f t="shared" si="10"/>
        <v>0</v>
      </c>
      <c r="K37" s="8">
        <f t="shared" si="3"/>
        <v>0</v>
      </c>
      <c r="L37" s="17">
        <f t="shared" si="10"/>
        <v>0</v>
      </c>
      <c r="M37" s="17">
        <f>SUM(M38:M43)</f>
        <v>0</v>
      </c>
      <c r="N37" s="17">
        <f t="shared" si="10"/>
        <v>0</v>
      </c>
      <c r="O37" s="8">
        <f t="shared" si="4"/>
        <v>0</v>
      </c>
      <c r="P37" s="17">
        <f t="shared" si="10"/>
        <v>0</v>
      </c>
      <c r="Q37" s="17">
        <f>SUM(Q38:Q43)</f>
        <v>0</v>
      </c>
      <c r="R37" s="17">
        <f t="shared" si="10"/>
        <v>0</v>
      </c>
      <c r="S37" s="8">
        <f t="shared" si="5"/>
        <v>0</v>
      </c>
      <c r="T37" s="17">
        <f t="shared" si="6"/>
        <v>0</v>
      </c>
      <c r="U37" s="17">
        <f t="shared" si="6"/>
        <v>0</v>
      </c>
      <c r="V37" s="17">
        <f t="shared" si="6"/>
        <v>0</v>
      </c>
      <c r="W37" s="8">
        <f t="shared" si="7"/>
        <v>0</v>
      </c>
    </row>
    <row r="38" spans="1:23" ht="49.5" hidden="1" customHeight="1">
      <c r="A38" s="64"/>
      <c r="B38" s="10">
        <v>1000</v>
      </c>
      <c r="C38" s="11" t="s">
        <v>17</v>
      </c>
      <c r="D38" s="12">
        <v>0</v>
      </c>
      <c r="E38" s="12">
        <v>0</v>
      </c>
      <c r="F38" s="12">
        <v>0</v>
      </c>
      <c r="G38" s="13">
        <f t="shared" si="2"/>
        <v>0</v>
      </c>
      <c r="H38" s="12">
        <v>0</v>
      </c>
      <c r="I38" s="12">
        <v>0</v>
      </c>
      <c r="J38" s="12">
        <v>0</v>
      </c>
      <c r="K38" s="14">
        <f t="shared" si="3"/>
        <v>0</v>
      </c>
      <c r="L38" s="12">
        <v>0</v>
      </c>
      <c r="M38" s="12">
        <v>0</v>
      </c>
      <c r="N38" s="12">
        <v>0</v>
      </c>
      <c r="O38" s="14">
        <f t="shared" si="4"/>
        <v>0</v>
      </c>
      <c r="P38" s="12">
        <v>0</v>
      </c>
      <c r="Q38" s="12">
        <v>0</v>
      </c>
      <c r="R38" s="12">
        <v>0</v>
      </c>
      <c r="S38" s="14">
        <f t="shared" si="5"/>
        <v>0</v>
      </c>
      <c r="T38" s="12">
        <f t="shared" si="6"/>
        <v>0</v>
      </c>
      <c r="U38" s="12">
        <f t="shared" si="6"/>
        <v>0</v>
      </c>
      <c r="V38" s="12">
        <f t="shared" si="6"/>
        <v>0</v>
      </c>
      <c r="W38" s="14">
        <f t="shared" si="7"/>
        <v>0</v>
      </c>
    </row>
    <row r="39" spans="1:23" ht="49.5" hidden="1" customHeight="1">
      <c r="A39" s="64"/>
      <c r="B39" s="10">
        <v>2000</v>
      </c>
      <c r="C39" s="11" t="s">
        <v>18</v>
      </c>
      <c r="D39" s="12">
        <v>0</v>
      </c>
      <c r="E39" s="12">
        <v>0</v>
      </c>
      <c r="F39" s="12">
        <v>0</v>
      </c>
      <c r="G39" s="13">
        <f t="shared" si="2"/>
        <v>0</v>
      </c>
      <c r="H39" s="12">
        <v>0</v>
      </c>
      <c r="I39" s="12">
        <v>0</v>
      </c>
      <c r="J39" s="12">
        <v>0</v>
      </c>
      <c r="K39" s="14">
        <f t="shared" si="3"/>
        <v>0</v>
      </c>
      <c r="L39" s="12">
        <v>0</v>
      </c>
      <c r="M39" s="12">
        <v>0</v>
      </c>
      <c r="N39" s="12">
        <v>0</v>
      </c>
      <c r="O39" s="14">
        <f t="shared" si="4"/>
        <v>0</v>
      </c>
      <c r="P39" s="12">
        <v>0</v>
      </c>
      <c r="Q39" s="12">
        <v>0</v>
      </c>
      <c r="R39" s="12">
        <v>0</v>
      </c>
      <c r="S39" s="14">
        <f t="shared" si="5"/>
        <v>0</v>
      </c>
      <c r="T39" s="12">
        <f t="shared" si="6"/>
        <v>0</v>
      </c>
      <c r="U39" s="12">
        <f t="shared" si="6"/>
        <v>0</v>
      </c>
      <c r="V39" s="12">
        <f t="shared" si="6"/>
        <v>0</v>
      </c>
      <c r="W39" s="14">
        <f t="shared" si="7"/>
        <v>0</v>
      </c>
    </row>
    <row r="40" spans="1:23" ht="49.5" hidden="1" customHeight="1">
      <c r="A40" s="64"/>
      <c r="B40" s="10">
        <v>3000</v>
      </c>
      <c r="C40" s="11" t="s">
        <v>19</v>
      </c>
      <c r="D40" s="12">
        <v>0</v>
      </c>
      <c r="E40" s="12">
        <v>0</v>
      </c>
      <c r="F40" s="12">
        <v>0</v>
      </c>
      <c r="G40" s="13">
        <f t="shared" si="2"/>
        <v>0</v>
      </c>
      <c r="H40" s="12">
        <v>0</v>
      </c>
      <c r="I40" s="12">
        <v>0</v>
      </c>
      <c r="J40" s="12">
        <v>0</v>
      </c>
      <c r="K40" s="14">
        <f t="shared" si="3"/>
        <v>0</v>
      </c>
      <c r="L40" s="12">
        <v>0</v>
      </c>
      <c r="M40" s="12">
        <v>0</v>
      </c>
      <c r="N40" s="12">
        <v>0</v>
      </c>
      <c r="O40" s="14">
        <f t="shared" si="4"/>
        <v>0</v>
      </c>
      <c r="P40" s="12">
        <v>0</v>
      </c>
      <c r="Q40" s="12">
        <v>0</v>
      </c>
      <c r="R40" s="12">
        <v>0</v>
      </c>
      <c r="S40" s="14">
        <f t="shared" si="5"/>
        <v>0</v>
      </c>
      <c r="T40" s="12">
        <f t="shared" si="6"/>
        <v>0</v>
      </c>
      <c r="U40" s="12">
        <f t="shared" si="6"/>
        <v>0</v>
      </c>
      <c r="V40" s="12">
        <f t="shared" si="6"/>
        <v>0</v>
      </c>
      <c r="W40" s="14">
        <f t="shared" si="7"/>
        <v>0</v>
      </c>
    </row>
    <row r="41" spans="1:23" ht="54.95" hidden="1" customHeight="1">
      <c r="A41" s="64"/>
      <c r="B41" s="10">
        <v>4000</v>
      </c>
      <c r="C41" s="11" t="s">
        <v>20</v>
      </c>
      <c r="D41" s="12">
        <v>0</v>
      </c>
      <c r="E41" s="12">
        <v>0</v>
      </c>
      <c r="F41" s="12">
        <v>0</v>
      </c>
      <c r="G41" s="13">
        <f t="shared" si="2"/>
        <v>0</v>
      </c>
      <c r="H41" s="12">
        <v>0</v>
      </c>
      <c r="I41" s="12">
        <v>0</v>
      </c>
      <c r="J41" s="12">
        <v>0</v>
      </c>
      <c r="K41" s="14">
        <f t="shared" si="3"/>
        <v>0</v>
      </c>
      <c r="L41" s="12">
        <v>0</v>
      </c>
      <c r="M41" s="12">
        <v>0</v>
      </c>
      <c r="N41" s="12">
        <v>0</v>
      </c>
      <c r="O41" s="14">
        <f t="shared" si="4"/>
        <v>0</v>
      </c>
      <c r="P41" s="12">
        <v>0</v>
      </c>
      <c r="Q41" s="12">
        <v>0</v>
      </c>
      <c r="R41" s="12">
        <v>0</v>
      </c>
      <c r="S41" s="14">
        <f t="shared" si="5"/>
        <v>0</v>
      </c>
      <c r="T41" s="12">
        <f t="shared" si="6"/>
        <v>0</v>
      </c>
      <c r="U41" s="12">
        <f t="shared" si="6"/>
        <v>0</v>
      </c>
      <c r="V41" s="12">
        <f t="shared" si="6"/>
        <v>0</v>
      </c>
      <c r="W41" s="14">
        <f t="shared" si="7"/>
        <v>0</v>
      </c>
    </row>
    <row r="42" spans="1:23" ht="49.5" hidden="1" customHeight="1">
      <c r="A42" s="64"/>
      <c r="B42" s="10">
        <v>5000</v>
      </c>
      <c r="C42" s="11" t="s">
        <v>21</v>
      </c>
      <c r="D42" s="12">
        <v>0</v>
      </c>
      <c r="E42" s="12">
        <v>0</v>
      </c>
      <c r="F42" s="12">
        <v>0</v>
      </c>
      <c r="G42" s="13">
        <f t="shared" si="2"/>
        <v>0</v>
      </c>
      <c r="H42" s="12">
        <v>0</v>
      </c>
      <c r="I42" s="12">
        <v>0</v>
      </c>
      <c r="J42" s="12">
        <v>0</v>
      </c>
      <c r="K42" s="14">
        <f t="shared" si="3"/>
        <v>0</v>
      </c>
      <c r="L42" s="12">
        <v>0</v>
      </c>
      <c r="M42" s="12">
        <v>0</v>
      </c>
      <c r="N42" s="12">
        <v>0</v>
      </c>
      <c r="O42" s="14">
        <f t="shared" si="4"/>
        <v>0</v>
      </c>
      <c r="P42" s="12">
        <v>0</v>
      </c>
      <c r="Q42" s="12">
        <v>0</v>
      </c>
      <c r="R42" s="12">
        <v>0</v>
      </c>
      <c r="S42" s="14">
        <f t="shared" si="5"/>
        <v>0</v>
      </c>
      <c r="T42" s="12">
        <f t="shared" si="6"/>
        <v>0</v>
      </c>
      <c r="U42" s="12">
        <f t="shared" si="6"/>
        <v>0</v>
      </c>
      <c r="V42" s="12">
        <f t="shared" si="6"/>
        <v>0</v>
      </c>
      <c r="W42" s="14">
        <f t="shared" si="7"/>
        <v>0</v>
      </c>
    </row>
    <row r="43" spans="1:23" ht="49.5" hidden="1" customHeight="1">
      <c r="A43" s="65"/>
      <c r="B43" s="10">
        <v>6000</v>
      </c>
      <c r="C43" s="11" t="s">
        <v>22</v>
      </c>
      <c r="D43" s="12">
        <v>0</v>
      </c>
      <c r="E43" s="12">
        <v>0</v>
      </c>
      <c r="F43" s="12">
        <v>0</v>
      </c>
      <c r="G43" s="13">
        <f t="shared" si="2"/>
        <v>0</v>
      </c>
      <c r="H43" s="12">
        <v>0</v>
      </c>
      <c r="I43" s="12">
        <v>0</v>
      </c>
      <c r="J43" s="12">
        <v>0</v>
      </c>
      <c r="K43" s="14">
        <f t="shared" si="3"/>
        <v>0</v>
      </c>
      <c r="L43" s="12">
        <v>0</v>
      </c>
      <c r="M43" s="12">
        <v>0</v>
      </c>
      <c r="N43" s="12">
        <v>0</v>
      </c>
      <c r="O43" s="14">
        <f t="shared" si="4"/>
        <v>0</v>
      </c>
      <c r="P43" s="12">
        <v>0</v>
      </c>
      <c r="Q43" s="12">
        <v>0</v>
      </c>
      <c r="R43" s="12">
        <v>0</v>
      </c>
      <c r="S43" s="14">
        <f t="shared" si="5"/>
        <v>0</v>
      </c>
      <c r="T43" s="12">
        <f t="shared" si="6"/>
        <v>0</v>
      </c>
      <c r="U43" s="12">
        <f t="shared" si="6"/>
        <v>0</v>
      </c>
      <c r="V43" s="12">
        <f t="shared" si="6"/>
        <v>0</v>
      </c>
      <c r="W43" s="14">
        <f t="shared" si="7"/>
        <v>0</v>
      </c>
    </row>
    <row r="44" spans="1:23" ht="64.5" hidden="1" customHeight="1">
      <c r="A44" s="63">
        <v>6</v>
      </c>
      <c r="B44" s="15"/>
      <c r="C44" s="16" t="s">
        <v>27</v>
      </c>
      <c r="D44" s="17">
        <f>SUM(D45:D50)</f>
        <v>0</v>
      </c>
      <c r="E44" s="17">
        <f>SUM(E45:E50)</f>
        <v>0</v>
      </c>
      <c r="F44" s="17">
        <f t="shared" ref="F44:R44" si="11">SUM(F45:F50)</f>
        <v>0</v>
      </c>
      <c r="G44" s="9">
        <f t="shared" si="2"/>
        <v>0</v>
      </c>
      <c r="H44" s="17">
        <f t="shared" si="11"/>
        <v>0</v>
      </c>
      <c r="I44" s="17">
        <f>SUM(I45:I50)</f>
        <v>0</v>
      </c>
      <c r="J44" s="17">
        <f t="shared" si="11"/>
        <v>0</v>
      </c>
      <c r="K44" s="8">
        <f t="shared" si="3"/>
        <v>0</v>
      </c>
      <c r="L44" s="17">
        <f t="shared" si="11"/>
        <v>0</v>
      </c>
      <c r="M44" s="17">
        <f>SUM(M45:M50)</f>
        <v>0</v>
      </c>
      <c r="N44" s="17">
        <f t="shared" si="11"/>
        <v>0</v>
      </c>
      <c r="O44" s="8">
        <f t="shared" si="4"/>
        <v>0</v>
      </c>
      <c r="P44" s="17">
        <f t="shared" si="11"/>
        <v>0</v>
      </c>
      <c r="Q44" s="17">
        <f>SUM(Q45:Q50)</f>
        <v>0</v>
      </c>
      <c r="R44" s="17">
        <f t="shared" si="11"/>
        <v>0</v>
      </c>
      <c r="S44" s="8">
        <f t="shared" si="5"/>
        <v>0</v>
      </c>
      <c r="T44" s="17">
        <f t="shared" si="6"/>
        <v>0</v>
      </c>
      <c r="U44" s="17">
        <f t="shared" si="6"/>
        <v>0</v>
      </c>
      <c r="V44" s="17">
        <f t="shared" si="6"/>
        <v>0</v>
      </c>
      <c r="W44" s="8">
        <f t="shared" si="7"/>
        <v>0</v>
      </c>
    </row>
    <row r="45" spans="1:23" ht="49.5" hidden="1" customHeight="1">
      <c r="A45" s="64"/>
      <c r="B45" s="10">
        <v>1000</v>
      </c>
      <c r="C45" s="11" t="s">
        <v>17</v>
      </c>
      <c r="D45" s="12">
        <v>0</v>
      </c>
      <c r="E45" s="12">
        <v>0</v>
      </c>
      <c r="F45" s="12">
        <v>0</v>
      </c>
      <c r="G45" s="13">
        <f t="shared" si="2"/>
        <v>0</v>
      </c>
      <c r="H45" s="12">
        <v>0</v>
      </c>
      <c r="I45" s="12">
        <v>0</v>
      </c>
      <c r="J45" s="12">
        <v>0</v>
      </c>
      <c r="K45" s="14">
        <f t="shared" si="3"/>
        <v>0</v>
      </c>
      <c r="L45" s="12">
        <v>0</v>
      </c>
      <c r="M45" s="12">
        <v>0</v>
      </c>
      <c r="N45" s="12">
        <v>0</v>
      </c>
      <c r="O45" s="14">
        <f t="shared" si="4"/>
        <v>0</v>
      </c>
      <c r="P45" s="12">
        <v>0</v>
      </c>
      <c r="Q45" s="12">
        <v>0</v>
      </c>
      <c r="R45" s="12">
        <v>0</v>
      </c>
      <c r="S45" s="14">
        <f t="shared" si="5"/>
        <v>0</v>
      </c>
      <c r="T45" s="12">
        <f t="shared" si="6"/>
        <v>0</v>
      </c>
      <c r="U45" s="12">
        <f t="shared" si="6"/>
        <v>0</v>
      </c>
      <c r="V45" s="12">
        <f t="shared" si="6"/>
        <v>0</v>
      </c>
      <c r="W45" s="14">
        <f t="shared" si="7"/>
        <v>0</v>
      </c>
    </row>
    <row r="46" spans="1:23" ht="49.5" hidden="1" customHeight="1">
      <c r="A46" s="64"/>
      <c r="B46" s="10">
        <v>2000</v>
      </c>
      <c r="C46" s="11" t="s">
        <v>18</v>
      </c>
      <c r="D46" s="12">
        <v>0</v>
      </c>
      <c r="E46" s="12">
        <v>0</v>
      </c>
      <c r="F46" s="12">
        <v>0</v>
      </c>
      <c r="G46" s="13">
        <f t="shared" si="2"/>
        <v>0</v>
      </c>
      <c r="H46" s="12">
        <v>0</v>
      </c>
      <c r="I46" s="12">
        <v>0</v>
      </c>
      <c r="J46" s="12">
        <v>0</v>
      </c>
      <c r="K46" s="14">
        <f t="shared" si="3"/>
        <v>0</v>
      </c>
      <c r="L46" s="12">
        <v>0</v>
      </c>
      <c r="M46" s="12">
        <v>0</v>
      </c>
      <c r="N46" s="12">
        <v>0</v>
      </c>
      <c r="O46" s="14">
        <f t="shared" si="4"/>
        <v>0</v>
      </c>
      <c r="P46" s="12">
        <v>0</v>
      </c>
      <c r="Q46" s="12">
        <v>0</v>
      </c>
      <c r="R46" s="12">
        <v>0</v>
      </c>
      <c r="S46" s="14">
        <f t="shared" si="5"/>
        <v>0</v>
      </c>
      <c r="T46" s="12">
        <f t="shared" si="6"/>
        <v>0</v>
      </c>
      <c r="U46" s="12">
        <f t="shared" si="6"/>
        <v>0</v>
      </c>
      <c r="V46" s="12">
        <f t="shared" si="6"/>
        <v>0</v>
      </c>
      <c r="W46" s="14">
        <f t="shared" si="7"/>
        <v>0</v>
      </c>
    </row>
    <row r="47" spans="1:23" ht="49.5" hidden="1" customHeight="1">
      <c r="A47" s="64"/>
      <c r="B47" s="10">
        <v>3000</v>
      </c>
      <c r="C47" s="11" t="s">
        <v>19</v>
      </c>
      <c r="D47" s="12">
        <v>0</v>
      </c>
      <c r="E47" s="12">
        <v>0</v>
      </c>
      <c r="F47" s="12">
        <v>0</v>
      </c>
      <c r="G47" s="13">
        <f t="shared" si="2"/>
        <v>0</v>
      </c>
      <c r="H47" s="12">
        <v>0</v>
      </c>
      <c r="I47" s="12">
        <v>0</v>
      </c>
      <c r="J47" s="12">
        <v>0</v>
      </c>
      <c r="K47" s="14">
        <f t="shared" si="3"/>
        <v>0</v>
      </c>
      <c r="L47" s="12">
        <v>0</v>
      </c>
      <c r="M47" s="12">
        <v>0</v>
      </c>
      <c r="N47" s="12">
        <v>0</v>
      </c>
      <c r="O47" s="14">
        <f t="shared" si="4"/>
        <v>0</v>
      </c>
      <c r="P47" s="12">
        <v>0</v>
      </c>
      <c r="Q47" s="12">
        <v>0</v>
      </c>
      <c r="R47" s="12">
        <v>0</v>
      </c>
      <c r="S47" s="14">
        <f t="shared" si="5"/>
        <v>0</v>
      </c>
      <c r="T47" s="12">
        <f t="shared" si="6"/>
        <v>0</v>
      </c>
      <c r="U47" s="12">
        <f t="shared" si="6"/>
        <v>0</v>
      </c>
      <c r="V47" s="12">
        <f t="shared" si="6"/>
        <v>0</v>
      </c>
      <c r="W47" s="14">
        <f t="shared" si="7"/>
        <v>0</v>
      </c>
    </row>
    <row r="48" spans="1:23" ht="54.95" hidden="1" customHeight="1">
      <c r="A48" s="64"/>
      <c r="B48" s="10">
        <v>4000</v>
      </c>
      <c r="C48" s="11" t="s">
        <v>20</v>
      </c>
      <c r="D48" s="12">
        <v>0</v>
      </c>
      <c r="E48" s="12">
        <v>0</v>
      </c>
      <c r="F48" s="12">
        <v>0</v>
      </c>
      <c r="G48" s="13">
        <f t="shared" si="2"/>
        <v>0</v>
      </c>
      <c r="H48" s="12">
        <v>0</v>
      </c>
      <c r="I48" s="12">
        <v>0</v>
      </c>
      <c r="J48" s="12">
        <v>0</v>
      </c>
      <c r="K48" s="14">
        <f t="shared" si="3"/>
        <v>0</v>
      </c>
      <c r="L48" s="12">
        <v>0</v>
      </c>
      <c r="M48" s="12">
        <v>0</v>
      </c>
      <c r="N48" s="12">
        <v>0</v>
      </c>
      <c r="O48" s="14">
        <f t="shared" si="4"/>
        <v>0</v>
      </c>
      <c r="P48" s="12">
        <v>0</v>
      </c>
      <c r="Q48" s="12">
        <v>0</v>
      </c>
      <c r="R48" s="12">
        <v>0</v>
      </c>
      <c r="S48" s="14">
        <f t="shared" si="5"/>
        <v>0</v>
      </c>
      <c r="T48" s="12">
        <f t="shared" si="6"/>
        <v>0</v>
      </c>
      <c r="U48" s="12">
        <f t="shared" si="6"/>
        <v>0</v>
      </c>
      <c r="V48" s="12">
        <f t="shared" si="6"/>
        <v>0</v>
      </c>
      <c r="W48" s="14">
        <f t="shared" si="7"/>
        <v>0</v>
      </c>
    </row>
    <row r="49" spans="1:23" ht="49.5" hidden="1" customHeight="1">
      <c r="A49" s="64"/>
      <c r="B49" s="10">
        <v>5000</v>
      </c>
      <c r="C49" s="11" t="s">
        <v>21</v>
      </c>
      <c r="D49" s="12">
        <v>0</v>
      </c>
      <c r="E49" s="12">
        <v>0</v>
      </c>
      <c r="F49" s="12">
        <v>0</v>
      </c>
      <c r="G49" s="13">
        <f t="shared" si="2"/>
        <v>0</v>
      </c>
      <c r="H49" s="12">
        <v>0</v>
      </c>
      <c r="I49" s="12">
        <v>0</v>
      </c>
      <c r="J49" s="12">
        <v>0</v>
      </c>
      <c r="K49" s="14">
        <f t="shared" si="3"/>
        <v>0</v>
      </c>
      <c r="L49" s="12">
        <v>0</v>
      </c>
      <c r="M49" s="12">
        <v>0</v>
      </c>
      <c r="N49" s="12">
        <v>0</v>
      </c>
      <c r="O49" s="14">
        <f t="shared" si="4"/>
        <v>0</v>
      </c>
      <c r="P49" s="12">
        <v>0</v>
      </c>
      <c r="Q49" s="12">
        <v>0</v>
      </c>
      <c r="R49" s="12">
        <v>0</v>
      </c>
      <c r="S49" s="14">
        <f t="shared" si="5"/>
        <v>0</v>
      </c>
      <c r="T49" s="12">
        <f t="shared" si="6"/>
        <v>0</v>
      </c>
      <c r="U49" s="12">
        <f t="shared" si="6"/>
        <v>0</v>
      </c>
      <c r="V49" s="12">
        <f t="shared" si="6"/>
        <v>0</v>
      </c>
      <c r="W49" s="14">
        <f t="shared" si="7"/>
        <v>0</v>
      </c>
    </row>
    <row r="50" spans="1:23" ht="49.5" hidden="1" customHeight="1">
      <c r="A50" s="65"/>
      <c r="B50" s="10">
        <v>6000</v>
      </c>
      <c r="C50" s="11" t="s">
        <v>22</v>
      </c>
      <c r="D50" s="12">
        <v>0</v>
      </c>
      <c r="E50" s="12">
        <v>0</v>
      </c>
      <c r="F50" s="12">
        <v>0</v>
      </c>
      <c r="G50" s="13">
        <f t="shared" si="2"/>
        <v>0</v>
      </c>
      <c r="H50" s="12">
        <v>0</v>
      </c>
      <c r="I50" s="12">
        <v>0</v>
      </c>
      <c r="J50" s="12">
        <v>0</v>
      </c>
      <c r="K50" s="14">
        <f t="shared" si="3"/>
        <v>0</v>
      </c>
      <c r="L50" s="12">
        <v>0</v>
      </c>
      <c r="M50" s="12">
        <v>0</v>
      </c>
      <c r="N50" s="12">
        <v>0</v>
      </c>
      <c r="O50" s="14">
        <f t="shared" si="4"/>
        <v>0</v>
      </c>
      <c r="P50" s="12">
        <v>0</v>
      </c>
      <c r="Q50" s="12">
        <v>0</v>
      </c>
      <c r="R50" s="12">
        <v>0</v>
      </c>
      <c r="S50" s="14">
        <f t="shared" si="5"/>
        <v>0</v>
      </c>
      <c r="T50" s="12">
        <f t="shared" si="6"/>
        <v>0</v>
      </c>
      <c r="U50" s="12">
        <f t="shared" si="6"/>
        <v>0</v>
      </c>
      <c r="V50" s="12">
        <f t="shared" si="6"/>
        <v>0</v>
      </c>
      <c r="W50" s="14">
        <f t="shared" si="7"/>
        <v>0</v>
      </c>
    </row>
    <row r="51" spans="1:23" ht="64.5" hidden="1" customHeight="1">
      <c r="A51" s="63">
        <v>7</v>
      </c>
      <c r="B51" s="15"/>
      <c r="C51" s="18" t="s">
        <v>28</v>
      </c>
      <c r="D51" s="17">
        <f>SUM(D52:D57)</f>
        <v>0</v>
      </c>
      <c r="E51" s="17">
        <f>SUM(E52:E57)</f>
        <v>0</v>
      </c>
      <c r="F51" s="17">
        <f t="shared" ref="F51:R51" si="12">SUM(F52:F57)</f>
        <v>0</v>
      </c>
      <c r="G51" s="9">
        <f t="shared" si="2"/>
        <v>0</v>
      </c>
      <c r="H51" s="17">
        <f t="shared" si="12"/>
        <v>0</v>
      </c>
      <c r="I51" s="17">
        <f>SUM(I52:I57)</f>
        <v>0</v>
      </c>
      <c r="J51" s="17">
        <f t="shared" si="12"/>
        <v>0</v>
      </c>
      <c r="K51" s="8">
        <f t="shared" si="3"/>
        <v>0</v>
      </c>
      <c r="L51" s="17">
        <f t="shared" si="12"/>
        <v>0</v>
      </c>
      <c r="M51" s="17">
        <f>SUM(M52:M57)</f>
        <v>0</v>
      </c>
      <c r="N51" s="17">
        <f t="shared" si="12"/>
        <v>0</v>
      </c>
      <c r="O51" s="8">
        <f t="shared" si="4"/>
        <v>0</v>
      </c>
      <c r="P51" s="17">
        <f t="shared" si="12"/>
        <v>0</v>
      </c>
      <c r="Q51" s="17">
        <f>SUM(Q52:Q57)</f>
        <v>0</v>
      </c>
      <c r="R51" s="17">
        <f t="shared" si="12"/>
        <v>0</v>
      </c>
      <c r="S51" s="8">
        <f t="shared" si="5"/>
        <v>0</v>
      </c>
      <c r="T51" s="17">
        <f t="shared" si="6"/>
        <v>0</v>
      </c>
      <c r="U51" s="17">
        <f t="shared" si="6"/>
        <v>0</v>
      </c>
      <c r="V51" s="17">
        <f t="shared" si="6"/>
        <v>0</v>
      </c>
      <c r="W51" s="8">
        <f t="shared" si="7"/>
        <v>0</v>
      </c>
    </row>
    <row r="52" spans="1:23" ht="49.5" hidden="1" customHeight="1">
      <c r="A52" s="64"/>
      <c r="B52" s="10">
        <v>1000</v>
      </c>
      <c r="C52" s="11" t="s">
        <v>17</v>
      </c>
      <c r="D52" s="12">
        <v>0</v>
      </c>
      <c r="E52" s="12">
        <v>0</v>
      </c>
      <c r="F52" s="12">
        <v>0</v>
      </c>
      <c r="G52" s="13">
        <f t="shared" si="2"/>
        <v>0</v>
      </c>
      <c r="H52" s="12">
        <v>0</v>
      </c>
      <c r="I52" s="12">
        <v>0</v>
      </c>
      <c r="J52" s="12">
        <v>0</v>
      </c>
      <c r="K52" s="14">
        <f t="shared" si="3"/>
        <v>0</v>
      </c>
      <c r="L52" s="12">
        <v>0</v>
      </c>
      <c r="M52" s="12">
        <v>0</v>
      </c>
      <c r="N52" s="12">
        <v>0</v>
      </c>
      <c r="O52" s="14">
        <f t="shared" si="4"/>
        <v>0</v>
      </c>
      <c r="P52" s="12">
        <v>0</v>
      </c>
      <c r="Q52" s="12">
        <v>0</v>
      </c>
      <c r="R52" s="12">
        <v>0</v>
      </c>
      <c r="S52" s="14">
        <f t="shared" si="5"/>
        <v>0</v>
      </c>
      <c r="T52" s="12">
        <f t="shared" si="6"/>
        <v>0</v>
      </c>
      <c r="U52" s="12">
        <f t="shared" si="6"/>
        <v>0</v>
      </c>
      <c r="V52" s="12">
        <f t="shared" si="6"/>
        <v>0</v>
      </c>
      <c r="W52" s="14">
        <f t="shared" si="7"/>
        <v>0</v>
      </c>
    </row>
    <row r="53" spans="1:23" ht="49.5" hidden="1" customHeight="1">
      <c r="A53" s="64"/>
      <c r="B53" s="10">
        <v>2000</v>
      </c>
      <c r="C53" s="11" t="s">
        <v>18</v>
      </c>
      <c r="D53" s="12">
        <v>0</v>
      </c>
      <c r="E53" s="12">
        <v>0</v>
      </c>
      <c r="F53" s="12">
        <v>0</v>
      </c>
      <c r="G53" s="13">
        <f t="shared" si="2"/>
        <v>0</v>
      </c>
      <c r="H53" s="12">
        <v>0</v>
      </c>
      <c r="I53" s="12">
        <v>0</v>
      </c>
      <c r="J53" s="12">
        <v>0</v>
      </c>
      <c r="K53" s="14">
        <f t="shared" si="3"/>
        <v>0</v>
      </c>
      <c r="L53" s="12">
        <v>0</v>
      </c>
      <c r="M53" s="12">
        <v>0</v>
      </c>
      <c r="N53" s="12">
        <v>0</v>
      </c>
      <c r="O53" s="14">
        <f t="shared" si="4"/>
        <v>0</v>
      </c>
      <c r="P53" s="12">
        <v>0</v>
      </c>
      <c r="Q53" s="12">
        <v>0</v>
      </c>
      <c r="R53" s="12">
        <v>0</v>
      </c>
      <c r="S53" s="14">
        <f t="shared" si="5"/>
        <v>0</v>
      </c>
      <c r="T53" s="12">
        <f t="shared" si="6"/>
        <v>0</v>
      </c>
      <c r="U53" s="12">
        <f t="shared" si="6"/>
        <v>0</v>
      </c>
      <c r="V53" s="12">
        <f t="shared" si="6"/>
        <v>0</v>
      </c>
      <c r="W53" s="14">
        <f t="shared" si="7"/>
        <v>0</v>
      </c>
    </row>
    <row r="54" spans="1:23" ht="49.5" hidden="1" customHeight="1">
      <c r="A54" s="64"/>
      <c r="B54" s="10">
        <v>3000</v>
      </c>
      <c r="C54" s="11" t="s">
        <v>19</v>
      </c>
      <c r="D54" s="12">
        <v>0</v>
      </c>
      <c r="E54" s="12">
        <v>0</v>
      </c>
      <c r="F54" s="12">
        <v>0</v>
      </c>
      <c r="G54" s="13">
        <f t="shared" si="2"/>
        <v>0</v>
      </c>
      <c r="H54" s="12">
        <v>0</v>
      </c>
      <c r="I54" s="12">
        <v>0</v>
      </c>
      <c r="J54" s="12">
        <v>0</v>
      </c>
      <c r="K54" s="14">
        <f t="shared" si="3"/>
        <v>0</v>
      </c>
      <c r="L54" s="12">
        <v>0</v>
      </c>
      <c r="M54" s="12">
        <v>0</v>
      </c>
      <c r="N54" s="12">
        <v>0</v>
      </c>
      <c r="O54" s="14">
        <f t="shared" si="4"/>
        <v>0</v>
      </c>
      <c r="P54" s="12">
        <v>0</v>
      </c>
      <c r="Q54" s="12">
        <v>0</v>
      </c>
      <c r="R54" s="12">
        <v>0</v>
      </c>
      <c r="S54" s="14">
        <f t="shared" si="5"/>
        <v>0</v>
      </c>
      <c r="T54" s="12">
        <f t="shared" si="6"/>
        <v>0</v>
      </c>
      <c r="U54" s="12">
        <f t="shared" si="6"/>
        <v>0</v>
      </c>
      <c r="V54" s="12">
        <f t="shared" si="6"/>
        <v>0</v>
      </c>
      <c r="W54" s="14">
        <f t="shared" si="7"/>
        <v>0</v>
      </c>
    </row>
    <row r="55" spans="1:23" ht="54.95" hidden="1" customHeight="1">
      <c r="A55" s="64"/>
      <c r="B55" s="10">
        <v>4000</v>
      </c>
      <c r="C55" s="11" t="s">
        <v>20</v>
      </c>
      <c r="D55" s="12">
        <v>0</v>
      </c>
      <c r="E55" s="12">
        <v>0</v>
      </c>
      <c r="F55" s="12">
        <v>0</v>
      </c>
      <c r="G55" s="13">
        <f t="shared" si="2"/>
        <v>0</v>
      </c>
      <c r="H55" s="12">
        <v>0</v>
      </c>
      <c r="I55" s="12">
        <v>0</v>
      </c>
      <c r="J55" s="12">
        <v>0</v>
      </c>
      <c r="K55" s="14">
        <f t="shared" si="3"/>
        <v>0</v>
      </c>
      <c r="L55" s="12">
        <v>0</v>
      </c>
      <c r="M55" s="12">
        <v>0</v>
      </c>
      <c r="N55" s="12">
        <v>0</v>
      </c>
      <c r="O55" s="14">
        <f t="shared" si="4"/>
        <v>0</v>
      </c>
      <c r="P55" s="12">
        <v>0</v>
      </c>
      <c r="Q55" s="12">
        <v>0</v>
      </c>
      <c r="R55" s="12">
        <v>0</v>
      </c>
      <c r="S55" s="14">
        <f t="shared" si="5"/>
        <v>0</v>
      </c>
      <c r="T55" s="12">
        <f t="shared" si="6"/>
        <v>0</v>
      </c>
      <c r="U55" s="12">
        <f t="shared" si="6"/>
        <v>0</v>
      </c>
      <c r="V55" s="12">
        <f t="shared" si="6"/>
        <v>0</v>
      </c>
      <c r="W55" s="14">
        <f t="shared" si="7"/>
        <v>0</v>
      </c>
    </row>
    <row r="56" spans="1:23" ht="49.5" hidden="1" customHeight="1">
      <c r="A56" s="64"/>
      <c r="B56" s="10">
        <v>5000</v>
      </c>
      <c r="C56" s="11" t="s">
        <v>21</v>
      </c>
      <c r="D56" s="12">
        <v>0</v>
      </c>
      <c r="E56" s="12">
        <v>0</v>
      </c>
      <c r="F56" s="12">
        <v>0</v>
      </c>
      <c r="G56" s="13">
        <f t="shared" si="2"/>
        <v>0</v>
      </c>
      <c r="H56" s="12">
        <v>0</v>
      </c>
      <c r="I56" s="12">
        <v>0</v>
      </c>
      <c r="J56" s="12">
        <v>0</v>
      </c>
      <c r="K56" s="14">
        <f t="shared" si="3"/>
        <v>0</v>
      </c>
      <c r="L56" s="12">
        <v>0</v>
      </c>
      <c r="M56" s="12">
        <v>0</v>
      </c>
      <c r="N56" s="12">
        <v>0</v>
      </c>
      <c r="O56" s="14">
        <f t="shared" si="4"/>
        <v>0</v>
      </c>
      <c r="P56" s="12">
        <v>0</v>
      </c>
      <c r="Q56" s="12">
        <v>0</v>
      </c>
      <c r="R56" s="12">
        <v>0</v>
      </c>
      <c r="S56" s="14">
        <f t="shared" si="5"/>
        <v>0</v>
      </c>
      <c r="T56" s="12">
        <f t="shared" si="6"/>
        <v>0</v>
      </c>
      <c r="U56" s="12">
        <f t="shared" si="6"/>
        <v>0</v>
      </c>
      <c r="V56" s="12">
        <f t="shared" si="6"/>
        <v>0</v>
      </c>
      <c r="W56" s="14">
        <f t="shared" si="7"/>
        <v>0</v>
      </c>
    </row>
    <row r="57" spans="1:23" ht="49.5" hidden="1" customHeight="1">
      <c r="A57" s="65"/>
      <c r="B57" s="10">
        <v>6000</v>
      </c>
      <c r="C57" s="11" t="s">
        <v>22</v>
      </c>
      <c r="D57" s="12">
        <v>0</v>
      </c>
      <c r="E57" s="12">
        <v>0</v>
      </c>
      <c r="F57" s="12">
        <v>0</v>
      </c>
      <c r="G57" s="13">
        <f t="shared" si="2"/>
        <v>0</v>
      </c>
      <c r="H57" s="12">
        <v>0</v>
      </c>
      <c r="I57" s="12">
        <v>0</v>
      </c>
      <c r="J57" s="12">
        <v>0</v>
      </c>
      <c r="K57" s="14">
        <f t="shared" si="3"/>
        <v>0</v>
      </c>
      <c r="L57" s="12">
        <v>0</v>
      </c>
      <c r="M57" s="12">
        <v>0</v>
      </c>
      <c r="N57" s="12">
        <v>0</v>
      </c>
      <c r="O57" s="14">
        <f t="shared" si="4"/>
        <v>0</v>
      </c>
      <c r="P57" s="12">
        <v>0</v>
      </c>
      <c r="Q57" s="12">
        <v>0</v>
      </c>
      <c r="R57" s="12">
        <v>0</v>
      </c>
      <c r="S57" s="14">
        <f t="shared" si="5"/>
        <v>0</v>
      </c>
      <c r="T57" s="12">
        <f t="shared" si="6"/>
        <v>0</v>
      </c>
      <c r="U57" s="12">
        <f t="shared" si="6"/>
        <v>0</v>
      </c>
      <c r="V57" s="12">
        <f t="shared" si="6"/>
        <v>0</v>
      </c>
      <c r="W57" s="14">
        <f t="shared" si="7"/>
        <v>0</v>
      </c>
    </row>
    <row r="58" spans="1:23" ht="64.5" customHeight="1">
      <c r="A58" s="63">
        <v>8</v>
      </c>
      <c r="B58" s="15"/>
      <c r="C58" s="18" t="s">
        <v>29</v>
      </c>
      <c r="D58" s="17">
        <f>SUM(D59:D64)</f>
        <v>5000000</v>
      </c>
      <c r="E58" s="17">
        <f>SUM(E59:E64)</f>
        <v>0</v>
      </c>
      <c r="F58" s="17">
        <f t="shared" ref="F58:R58" si="13">SUM(F59:F64)</f>
        <v>0</v>
      </c>
      <c r="G58" s="9">
        <f t="shared" si="2"/>
        <v>5000000</v>
      </c>
      <c r="H58" s="17">
        <f t="shared" si="13"/>
        <v>0</v>
      </c>
      <c r="I58" s="17">
        <f>SUM(I59:I64)</f>
        <v>0</v>
      </c>
      <c r="J58" s="17">
        <f t="shared" si="13"/>
        <v>0</v>
      </c>
      <c r="K58" s="8">
        <f t="shared" si="3"/>
        <v>0</v>
      </c>
      <c r="L58" s="17">
        <f t="shared" si="13"/>
        <v>0</v>
      </c>
      <c r="M58" s="17">
        <f>SUM(M59:M64)</f>
        <v>0</v>
      </c>
      <c r="N58" s="17">
        <f t="shared" si="13"/>
        <v>0</v>
      </c>
      <c r="O58" s="8">
        <f t="shared" si="4"/>
        <v>0</v>
      </c>
      <c r="P58" s="17">
        <f t="shared" si="13"/>
        <v>5000000</v>
      </c>
      <c r="Q58" s="17">
        <f>SUM(Q59:Q64)</f>
        <v>0</v>
      </c>
      <c r="R58" s="17">
        <f t="shared" si="13"/>
        <v>0</v>
      </c>
      <c r="S58" s="8">
        <f t="shared" si="5"/>
        <v>5000000</v>
      </c>
      <c r="T58" s="17">
        <f t="shared" si="6"/>
        <v>0</v>
      </c>
      <c r="U58" s="17">
        <f t="shared" si="6"/>
        <v>0</v>
      </c>
      <c r="V58" s="17">
        <f t="shared" si="6"/>
        <v>0</v>
      </c>
      <c r="W58" s="8">
        <f t="shared" si="7"/>
        <v>0</v>
      </c>
    </row>
    <row r="59" spans="1:23" ht="49.5" hidden="1" customHeight="1">
      <c r="A59" s="64"/>
      <c r="B59" s="10">
        <v>1000</v>
      </c>
      <c r="C59" s="11" t="s">
        <v>17</v>
      </c>
      <c r="D59" s="12">
        <v>0</v>
      </c>
      <c r="E59" s="12">
        <v>0</v>
      </c>
      <c r="F59" s="12">
        <v>0</v>
      </c>
      <c r="G59" s="13">
        <f t="shared" si="2"/>
        <v>0</v>
      </c>
      <c r="H59" s="12">
        <v>0</v>
      </c>
      <c r="I59" s="12">
        <v>0</v>
      </c>
      <c r="J59" s="12">
        <v>0</v>
      </c>
      <c r="K59" s="14">
        <f t="shared" si="3"/>
        <v>0</v>
      </c>
      <c r="L59" s="12">
        <v>0</v>
      </c>
      <c r="M59" s="12">
        <v>0</v>
      </c>
      <c r="N59" s="12">
        <v>0</v>
      </c>
      <c r="O59" s="14">
        <f t="shared" si="4"/>
        <v>0</v>
      </c>
      <c r="P59" s="12">
        <v>0</v>
      </c>
      <c r="Q59" s="12">
        <v>0</v>
      </c>
      <c r="R59" s="12">
        <v>0</v>
      </c>
      <c r="S59" s="14">
        <f t="shared" si="5"/>
        <v>0</v>
      </c>
      <c r="T59" s="12">
        <f t="shared" si="6"/>
        <v>0</v>
      </c>
      <c r="U59" s="12">
        <f t="shared" si="6"/>
        <v>0</v>
      </c>
      <c r="V59" s="12">
        <f t="shared" si="6"/>
        <v>0</v>
      </c>
      <c r="W59" s="14">
        <f t="shared" si="7"/>
        <v>0</v>
      </c>
    </row>
    <row r="60" spans="1:23" ht="49.5" hidden="1" customHeight="1">
      <c r="A60" s="64"/>
      <c r="B60" s="10">
        <v>2000</v>
      </c>
      <c r="C60" s="11" t="s">
        <v>18</v>
      </c>
      <c r="D60" s="12">
        <v>0</v>
      </c>
      <c r="E60" s="12">
        <v>0</v>
      </c>
      <c r="F60" s="12">
        <v>0</v>
      </c>
      <c r="G60" s="13">
        <f t="shared" si="2"/>
        <v>0</v>
      </c>
      <c r="H60" s="12">
        <v>0</v>
      </c>
      <c r="I60" s="12">
        <v>0</v>
      </c>
      <c r="J60" s="12">
        <v>0</v>
      </c>
      <c r="K60" s="14">
        <f t="shared" si="3"/>
        <v>0</v>
      </c>
      <c r="L60" s="12">
        <v>0</v>
      </c>
      <c r="M60" s="12">
        <v>0</v>
      </c>
      <c r="N60" s="12">
        <v>0</v>
      </c>
      <c r="O60" s="14">
        <f t="shared" si="4"/>
        <v>0</v>
      </c>
      <c r="P60" s="12">
        <v>0</v>
      </c>
      <c r="Q60" s="12">
        <v>0</v>
      </c>
      <c r="R60" s="12">
        <v>0</v>
      </c>
      <c r="S60" s="14">
        <f t="shared" si="5"/>
        <v>0</v>
      </c>
      <c r="T60" s="12">
        <f t="shared" si="6"/>
        <v>0</v>
      </c>
      <c r="U60" s="12">
        <f t="shared" si="6"/>
        <v>0</v>
      </c>
      <c r="V60" s="12">
        <f t="shared" si="6"/>
        <v>0</v>
      </c>
      <c r="W60" s="14">
        <f t="shared" si="7"/>
        <v>0</v>
      </c>
    </row>
    <row r="61" spans="1:23" ht="48" hidden="1" customHeight="1">
      <c r="A61" s="64"/>
      <c r="B61" s="10">
        <v>3000</v>
      </c>
      <c r="C61" s="11" t="s">
        <v>19</v>
      </c>
      <c r="D61" s="12">
        <f>5000000-3672000-1328000</f>
        <v>0</v>
      </c>
      <c r="E61" s="12">
        <v>0</v>
      </c>
      <c r="F61" s="12">
        <v>0</v>
      </c>
      <c r="G61" s="13">
        <f t="shared" si="2"/>
        <v>0</v>
      </c>
      <c r="H61" s="12">
        <v>0</v>
      </c>
      <c r="I61" s="12">
        <v>0</v>
      </c>
      <c r="J61" s="12">
        <v>0</v>
      </c>
      <c r="K61" s="14">
        <f t="shared" si="3"/>
        <v>0</v>
      </c>
      <c r="L61" s="12">
        <v>0</v>
      </c>
      <c r="M61" s="12">
        <v>0</v>
      </c>
      <c r="N61" s="12">
        <v>0</v>
      </c>
      <c r="O61" s="14">
        <f t="shared" si="4"/>
        <v>0</v>
      </c>
      <c r="P61" s="12">
        <v>0</v>
      </c>
      <c r="Q61" s="12">
        <v>0</v>
      </c>
      <c r="R61" s="12">
        <v>0</v>
      </c>
      <c r="S61" s="14">
        <f t="shared" si="5"/>
        <v>0</v>
      </c>
      <c r="T61" s="12">
        <f t="shared" si="6"/>
        <v>0</v>
      </c>
      <c r="U61" s="12">
        <f t="shared" si="6"/>
        <v>0</v>
      </c>
      <c r="V61" s="12">
        <f t="shared" si="6"/>
        <v>0</v>
      </c>
      <c r="W61" s="14">
        <f t="shared" si="7"/>
        <v>0</v>
      </c>
    </row>
    <row r="62" spans="1:23" ht="54.95" hidden="1" customHeight="1">
      <c r="A62" s="64"/>
      <c r="B62" s="10">
        <v>4000</v>
      </c>
      <c r="C62" s="11" t="s">
        <v>20</v>
      </c>
      <c r="D62" s="12">
        <v>0</v>
      </c>
      <c r="E62" s="12">
        <v>0</v>
      </c>
      <c r="F62" s="12">
        <v>0</v>
      </c>
      <c r="G62" s="13">
        <f t="shared" si="2"/>
        <v>0</v>
      </c>
      <c r="H62" s="12">
        <v>0</v>
      </c>
      <c r="I62" s="12">
        <v>0</v>
      </c>
      <c r="J62" s="12">
        <v>0</v>
      </c>
      <c r="K62" s="14">
        <f t="shared" si="3"/>
        <v>0</v>
      </c>
      <c r="L62" s="12">
        <v>0</v>
      </c>
      <c r="M62" s="12">
        <v>0</v>
      </c>
      <c r="N62" s="12">
        <v>0</v>
      </c>
      <c r="O62" s="14">
        <f t="shared" si="4"/>
        <v>0</v>
      </c>
      <c r="P62" s="12">
        <v>0</v>
      </c>
      <c r="Q62" s="12">
        <v>0</v>
      </c>
      <c r="R62" s="12">
        <v>0</v>
      </c>
      <c r="S62" s="14">
        <f t="shared" si="5"/>
        <v>0</v>
      </c>
      <c r="T62" s="12">
        <f t="shared" si="6"/>
        <v>0</v>
      </c>
      <c r="U62" s="12">
        <f t="shared" si="6"/>
        <v>0</v>
      </c>
      <c r="V62" s="12">
        <f t="shared" si="6"/>
        <v>0</v>
      </c>
      <c r="W62" s="14">
        <f t="shared" si="7"/>
        <v>0</v>
      </c>
    </row>
    <row r="63" spans="1:23" ht="49.5" hidden="1" customHeight="1">
      <c r="A63" s="64"/>
      <c r="B63" s="10">
        <v>5000</v>
      </c>
      <c r="C63" s="11" t="s">
        <v>21</v>
      </c>
      <c r="D63" s="12">
        <v>0</v>
      </c>
      <c r="E63" s="12">
        <v>0</v>
      </c>
      <c r="F63" s="12">
        <v>0</v>
      </c>
      <c r="G63" s="13">
        <f t="shared" si="2"/>
        <v>0</v>
      </c>
      <c r="H63" s="12">
        <v>0</v>
      </c>
      <c r="I63" s="12">
        <v>0</v>
      </c>
      <c r="J63" s="12">
        <v>0</v>
      </c>
      <c r="K63" s="14">
        <f t="shared" si="3"/>
        <v>0</v>
      </c>
      <c r="L63" s="12">
        <v>0</v>
      </c>
      <c r="M63" s="12">
        <v>0</v>
      </c>
      <c r="N63" s="12">
        <v>0</v>
      </c>
      <c r="O63" s="14">
        <f t="shared" si="4"/>
        <v>0</v>
      </c>
      <c r="P63" s="12">
        <v>0</v>
      </c>
      <c r="Q63" s="12">
        <v>0</v>
      </c>
      <c r="R63" s="12">
        <v>0</v>
      </c>
      <c r="S63" s="14">
        <f t="shared" si="5"/>
        <v>0</v>
      </c>
      <c r="T63" s="12">
        <f t="shared" si="6"/>
        <v>0</v>
      </c>
      <c r="U63" s="12">
        <f t="shared" si="6"/>
        <v>0</v>
      </c>
      <c r="V63" s="12">
        <f t="shared" si="6"/>
        <v>0</v>
      </c>
      <c r="W63" s="14">
        <f t="shared" si="7"/>
        <v>0</v>
      </c>
    </row>
    <row r="64" spans="1:23" ht="49.5" customHeight="1">
      <c r="A64" s="65"/>
      <c r="B64" s="10">
        <v>6000</v>
      </c>
      <c r="C64" s="11" t="s">
        <v>22</v>
      </c>
      <c r="D64" s="12">
        <v>5000000</v>
      </c>
      <c r="E64" s="12">
        <v>0</v>
      </c>
      <c r="F64" s="12">
        <v>0</v>
      </c>
      <c r="G64" s="13" t="s">
        <v>30</v>
      </c>
      <c r="H64" s="12">
        <f>+'[1]ESTRUCTURA FASP 14'!AT1785</f>
        <v>0</v>
      </c>
      <c r="I64" s="12">
        <v>0</v>
      </c>
      <c r="J64" s="12">
        <v>0</v>
      </c>
      <c r="K64" s="14">
        <f t="shared" si="3"/>
        <v>0</v>
      </c>
      <c r="L64" s="12">
        <v>0</v>
      </c>
      <c r="M64" s="12">
        <v>0</v>
      </c>
      <c r="N64" s="12">
        <v>0</v>
      </c>
      <c r="O64" s="14">
        <f t="shared" si="4"/>
        <v>0</v>
      </c>
      <c r="P64" s="12">
        <f>+'[1]ESTRUCTURA FASP 14'!AM1785</f>
        <v>5000000</v>
      </c>
      <c r="Q64" s="12">
        <v>0</v>
      </c>
      <c r="R64" s="12">
        <v>0</v>
      </c>
      <c r="S64" s="14">
        <f t="shared" si="5"/>
        <v>5000000</v>
      </c>
      <c r="T64" s="12">
        <f t="shared" si="6"/>
        <v>0</v>
      </c>
      <c r="U64" s="12">
        <f t="shared" si="6"/>
        <v>0</v>
      </c>
      <c r="V64" s="12">
        <f t="shared" si="6"/>
        <v>0</v>
      </c>
      <c r="W64" s="14">
        <f t="shared" si="7"/>
        <v>0</v>
      </c>
    </row>
    <row r="65" spans="1:23" ht="87" customHeight="1">
      <c r="A65" s="63">
        <v>9</v>
      </c>
      <c r="B65" s="15"/>
      <c r="C65" s="16" t="s">
        <v>31</v>
      </c>
      <c r="D65" s="17">
        <f>SUM(D66:D71)</f>
        <v>33332500</v>
      </c>
      <c r="E65" s="17">
        <f>SUM(E66:E71)</f>
        <v>0</v>
      </c>
      <c r="F65" s="17">
        <f t="shared" ref="F65:R65" si="14">SUM(F66:F71)</f>
        <v>0</v>
      </c>
      <c r="G65" s="9">
        <f t="shared" si="2"/>
        <v>33332500</v>
      </c>
      <c r="H65" s="17">
        <f t="shared" si="14"/>
        <v>-3.8357939047273248E-10</v>
      </c>
      <c r="I65" s="17">
        <f>SUM(I66:I71)</f>
        <v>0</v>
      </c>
      <c r="J65" s="17">
        <f t="shared" si="14"/>
        <v>0</v>
      </c>
      <c r="K65" s="8">
        <f t="shared" si="3"/>
        <v>-3.8357939047273248E-10</v>
      </c>
      <c r="L65" s="17">
        <f t="shared" si="14"/>
        <v>0</v>
      </c>
      <c r="M65" s="17">
        <f>SUM(M66:M71)</f>
        <v>0</v>
      </c>
      <c r="N65" s="17">
        <f t="shared" si="14"/>
        <v>0</v>
      </c>
      <c r="O65" s="8">
        <f t="shared" si="4"/>
        <v>0</v>
      </c>
      <c r="P65" s="17">
        <f t="shared" si="14"/>
        <v>33332500</v>
      </c>
      <c r="Q65" s="17">
        <f>SUM(Q66:Q71)</f>
        <v>0</v>
      </c>
      <c r="R65" s="17">
        <f t="shared" si="14"/>
        <v>0</v>
      </c>
      <c r="S65" s="8">
        <f t="shared" si="5"/>
        <v>33332500</v>
      </c>
      <c r="T65" s="17">
        <f t="shared" si="6"/>
        <v>0</v>
      </c>
      <c r="U65" s="17">
        <f t="shared" si="6"/>
        <v>0</v>
      </c>
      <c r="V65" s="17">
        <f t="shared" si="6"/>
        <v>0</v>
      </c>
      <c r="W65" s="8">
        <f t="shared" si="7"/>
        <v>0</v>
      </c>
    </row>
    <row r="66" spans="1:23" ht="49.5" hidden="1" customHeight="1">
      <c r="A66" s="64"/>
      <c r="B66" s="10">
        <v>1000</v>
      </c>
      <c r="C66" s="11" t="s">
        <v>17</v>
      </c>
      <c r="D66" s="12">
        <v>0</v>
      </c>
      <c r="E66" s="12">
        <v>0</v>
      </c>
      <c r="F66" s="12">
        <v>0</v>
      </c>
      <c r="G66" s="13">
        <f t="shared" si="2"/>
        <v>0</v>
      </c>
      <c r="H66" s="12">
        <v>0</v>
      </c>
      <c r="I66" s="12">
        <v>0</v>
      </c>
      <c r="J66" s="12">
        <v>0</v>
      </c>
      <c r="K66" s="14">
        <f t="shared" si="3"/>
        <v>0</v>
      </c>
      <c r="L66" s="12">
        <v>0</v>
      </c>
      <c r="M66" s="12">
        <v>0</v>
      </c>
      <c r="N66" s="12">
        <v>0</v>
      </c>
      <c r="O66" s="14">
        <f t="shared" si="4"/>
        <v>0</v>
      </c>
      <c r="P66" s="12">
        <v>0</v>
      </c>
      <c r="Q66" s="12">
        <v>0</v>
      </c>
      <c r="R66" s="12">
        <v>0</v>
      </c>
      <c r="S66" s="14">
        <f t="shared" si="5"/>
        <v>0</v>
      </c>
      <c r="T66" s="12">
        <f t="shared" si="6"/>
        <v>0</v>
      </c>
      <c r="U66" s="12">
        <f t="shared" si="6"/>
        <v>0</v>
      </c>
      <c r="V66" s="12">
        <f t="shared" si="6"/>
        <v>0</v>
      </c>
      <c r="W66" s="14">
        <f t="shared" si="7"/>
        <v>0</v>
      </c>
    </row>
    <row r="67" spans="1:23" ht="48" customHeight="1">
      <c r="A67" s="64"/>
      <c r="B67" s="10">
        <v>2000</v>
      </c>
      <c r="C67" s="11" t="s">
        <v>18</v>
      </c>
      <c r="D67" s="12">
        <v>14660000</v>
      </c>
      <c r="E67" s="12">
        <v>0</v>
      </c>
      <c r="F67" s="12">
        <v>0</v>
      </c>
      <c r="G67" s="13">
        <f t="shared" si="2"/>
        <v>14660000</v>
      </c>
      <c r="H67" s="12">
        <f>+'[1]ESTRUCTURA FASP 14'!AT1944</f>
        <v>-2.2350832296069711E-10</v>
      </c>
      <c r="I67" s="12">
        <v>0</v>
      </c>
      <c r="J67" s="12">
        <v>0</v>
      </c>
      <c r="K67" s="14">
        <f t="shared" si="3"/>
        <v>-2.2350832296069711E-10</v>
      </c>
      <c r="L67" s="12">
        <f>+'[1]ESTRUCTURA FASP 14'!BA1944</f>
        <v>0</v>
      </c>
      <c r="M67" s="12">
        <v>0</v>
      </c>
      <c r="N67" s="12">
        <v>0</v>
      </c>
      <c r="O67" s="14">
        <f t="shared" si="4"/>
        <v>0</v>
      </c>
      <c r="P67" s="12">
        <f>+'[1]ESTRUCTURA FASP 14'!AM1944</f>
        <v>14660000</v>
      </c>
      <c r="Q67" s="12">
        <v>0</v>
      </c>
      <c r="R67" s="12">
        <v>0</v>
      </c>
      <c r="S67" s="14">
        <f t="shared" si="5"/>
        <v>14660000</v>
      </c>
      <c r="T67" s="12">
        <f t="shared" si="6"/>
        <v>0</v>
      </c>
      <c r="U67" s="12">
        <f t="shared" si="6"/>
        <v>0</v>
      </c>
      <c r="V67" s="12">
        <f t="shared" si="6"/>
        <v>0</v>
      </c>
      <c r="W67" s="14">
        <f t="shared" si="7"/>
        <v>0</v>
      </c>
    </row>
    <row r="68" spans="1:23" ht="48" customHeight="1">
      <c r="A68" s="64"/>
      <c r="B68" s="10">
        <v>3000</v>
      </c>
      <c r="C68" s="11" t="s">
        <v>19</v>
      </c>
      <c r="D68" s="12">
        <v>125000</v>
      </c>
      <c r="E68" s="12">
        <v>0</v>
      </c>
      <c r="F68" s="12">
        <v>0</v>
      </c>
      <c r="G68" s="13">
        <f t="shared" si="2"/>
        <v>125000</v>
      </c>
      <c r="H68" s="12">
        <f>+'[1]ESTRUCTURA FASP 14'!AT2028</f>
        <v>0</v>
      </c>
      <c r="I68" s="12">
        <v>0</v>
      </c>
      <c r="J68" s="12">
        <v>0</v>
      </c>
      <c r="K68" s="14">
        <f t="shared" si="3"/>
        <v>0</v>
      </c>
      <c r="L68" s="12">
        <v>0</v>
      </c>
      <c r="M68" s="12">
        <v>0</v>
      </c>
      <c r="N68" s="12">
        <v>0</v>
      </c>
      <c r="O68" s="14">
        <f t="shared" si="4"/>
        <v>0</v>
      </c>
      <c r="P68" s="12">
        <f>+'[1]ESTRUCTURA FASP 14'!AM2053</f>
        <v>125000</v>
      </c>
      <c r="Q68" s="12">
        <v>0</v>
      </c>
      <c r="R68" s="12">
        <v>0</v>
      </c>
      <c r="S68" s="14">
        <f t="shared" si="5"/>
        <v>125000</v>
      </c>
      <c r="T68" s="12">
        <f t="shared" si="6"/>
        <v>0</v>
      </c>
      <c r="U68" s="12">
        <f t="shared" si="6"/>
        <v>0</v>
      </c>
      <c r="V68" s="12">
        <f t="shared" si="6"/>
        <v>0</v>
      </c>
      <c r="W68" s="14">
        <f t="shared" si="7"/>
        <v>0</v>
      </c>
    </row>
    <row r="69" spans="1:23" ht="48" hidden="1" customHeight="1">
      <c r="A69" s="64"/>
      <c r="B69" s="10">
        <v>4000</v>
      </c>
      <c r="C69" s="11" t="s">
        <v>20</v>
      </c>
      <c r="D69" s="12">
        <v>0</v>
      </c>
      <c r="E69" s="12">
        <v>0</v>
      </c>
      <c r="F69" s="12">
        <v>0</v>
      </c>
      <c r="G69" s="13">
        <f t="shared" si="2"/>
        <v>0</v>
      </c>
      <c r="H69" s="12">
        <v>0</v>
      </c>
      <c r="I69" s="12">
        <v>0</v>
      </c>
      <c r="J69" s="12">
        <v>0</v>
      </c>
      <c r="K69" s="14">
        <f t="shared" si="3"/>
        <v>0</v>
      </c>
      <c r="L69" s="12">
        <v>0</v>
      </c>
      <c r="M69" s="12">
        <v>0</v>
      </c>
      <c r="N69" s="12">
        <v>0</v>
      </c>
      <c r="O69" s="14">
        <f t="shared" si="4"/>
        <v>0</v>
      </c>
      <c r="P69" s="12">
        <v>0</v>
      </c>
      <c r="Q69" s="12">
        <v>0</v>
      </c>
      <c r="R69" s="12">
        <v>0</v>
      </c>
      <c r="S69" s="14">
        <f t="shared" si="5"/>
        <v>0</v>
      </c>
      <c r="T69" s="12">
        <f t="shared" si="6"/>
        <v>0</v>
      </c>
      <c r="U69" s="12">
        <f t="shared" si="6"/>
        <v>0</v>
      </c>
      <c r="V69" s="12">
        <f t="shared" si="6"/>
        <v>0</v>
      </c>
      <c r="W69" s="14">
        <f t="shared" si="7"/>
        <v>0</v>
      </c>
    </row>
    <row r="70" spans="1:23" ht="48" customHeight="1">
      <c r="A70" s="64"/>
      <c r="B70" s="10">
        <v>5000</v>
      </c>
      <c r="C70" s="11" t="s">
        <v>21</v>
      </c>
      <c r="D70" s="12">
        <v>4027500</v>
      </c>
      <c r="E70" s="12">
        <v>0</v>
      </c>
      <c r="F70" s="12">
        <v>0</v>
      </c>
      <c r="G70" s="13">
        <f t="shared" si="2"/>
        <v>4027500</v>
      </c>
      <c r="H70" s="12">
        <f>+'[1]ESTRUCTURA FASP 14'!AT2060</f>
        <v>0</v>
      </c>
      <c r="I70" s="12">
        <v>0</v>
      </c>
      <c r="J70" s="12">
        <v>0</v>
      </c>
      <c r="K70" s="14">
        <f t="shared" si="3"/>
        <v>0</v>
      </c>
      <c r="L70" s="12">
        <f>+'[1]ESTRUCTURA FASP 14'!BA2060</f>
        <v>0</v>
      </c>
      <c r="M70" s="12">
        <v>0</v>
      </c>
      <c r="N70" s="12">
        <v>0</v>
      </c>
      <c r="O70" s="14">
        <f t="shared" si="4"/>
        <v>0</v>
      </c>
      <c r="P70" s="12">
        <f>+'[1]ESTRUCTURA FASP 14'!AM2060</f>
        <v>4027500</v>
      </c>
      <c r="Q70" s="12">
        <v>0</v>
      </c>
      <c r="R70" s="12">
        <v>0</v>
      </c>
      <c r="S70" s="14">
        <f t="shared" si="5"/>
        <v>4027500</v>
      </c>
      <c r="T70" s="12">
        <f t="shared" si="6"/>
        <v>0</v>
      </c>
      <c r="U70" s="12">
        <f t="shared" si="6"/>
        <v>0</v>
      </c>
      <c r="V70" s="12">
        <f t="shared" si="6"/>
        <v>0</v>
      </c>
      <c r="W70" s="14">
        <f t="shared" si="7"/>
        <v>0</v>
      </c>
    </row>
    <row r="71" spans="1:23" ht="48" customHeight="1">
      <c r="A71" s="65"/>
      <c r="B71" s="10">
        <v>6000</v>
      </c>
      <c r="C71" s="11" t="s">
        <v>22</v>
      </c>
      <c r="D71" s="12">
        <v>14520000</v>
      </c>
      <c r="E71" s="12">
        <v>0</v>
      </c>
      <c r="F71" s="12">
        <v>0</v>
      </c>
      <c r="G71" s="13">
        <f t="shared" si="2"/>
        <v>14520000</v>
      </c>
      <c r="H71" s="12">
        <f>+'[1]ESTRUCTURA FASP 14'!AT2353</f>
        <v>-1.6007106751203537E-10</v>
      </c>
      <c r="I71" s="12">
        <v>0</v>
      </c>
      <c r="J71" s="12">
        <v>0</v>
      </c>
      <c r="K71" s="14">
        <f t="shared" si="3"/>
        <v>-1.6007106751203537E-10</v>
      </c>
      <c r="L71" s="12">
        <v>0</v>
      </c>
      <c r="M71" s="12">
        <v>0</v>
      </c>
      <c r="N71" s="12">
        <v>0</v>
      </c>
      <c r="O71" s="14">
        <f t="shared" si="4"/>
        <v>0</v>
      </c>
      <c r="P71" s="12">
        <f>+'[1]ESTRUCTURA FASP 14'!AM2353</f>
        <v>14520000</v>
      </c>
      <c r="Q71" s="12">
        <v>0</v>
      </c>
      <c r="R71" s="12">
        <v>0</v>
      </c>
      <c r="S71" s="14">
        <f t="shared" si="5"/>
        <v>14520000</v>
      </c>
      <c r="T71" s="12">
        <f t="shared" si="6"/>
        <v>0</v>
      </c>
      <c r="U71" s="12">
        <f t="shared" si="6"/>
        <v>0</v>
      </c>
      <c r="V71" s="12">
        <f t="shared" si="6"/>
        <v>0</v>
      </c>
      <c r="W71" s="14">
        <f t="shared" si="7"/>
        <v>0</v>
      </c>
    </row>
    <row r="72" spans="1:23" ht="64.5" customHeight="1">
      <c r="A72" s="63">
        <v>10</v>
      </c>
      <c r="B72" s="15"/>
      <c r="C72" s="18" t="s">
        <v>32</v>
      </c>
      <c r="D72" s="17">
        <f>SUM(D73:D78)</f>
        <v>40950000</v>
      </c>
      <c r="E72" s="17">
        <f>SUM(E73:E78)</f>
        <v>0</v>
      </c>
      <c r="F72" s="17">
        <f t="shared" ref="F72:R72" si="15">SUM(F73:F78)</f>
        <v>9800000</v>
      </c>
      <c r="G72" s="9">
        <f t="shared" si="2"/>
        <v>50750000</v>
      </c>
      <c r="H72" s="17">
        <f t="shared" si="15"/>
        <v>-1.1059455573558807E-9</v>
      </c>
      <c r="I72" s="17">
        <f>SUM(I73:I78)</f>
        <v>0</v>
      </c>
      <c r="J72" s="17">
        <f t="shared" si="15"/>
        <v>0</v>
      </c>
      <c r="K72" s="8">
        <f t="shared" si="3"/>
        <v>-1.1059455573558807E-9</v>
      </c>
      <c r="L72" s="17">
        <f t="shared" si="15"/>
        <v>0</v>
      </c>
      <c r="M72" s="17">
        <f>SUM(M73:M78)</f>
        <v>0</v>
      </c>
      <c r="N72" s="17">
        <f t="shared" si="15"/>
        <v>0</v>
      </c>
      <c r="O72" s="8">
        <f t="shared" si="4"/>
        <v>0</v>
      </c>
      <c r="P72" s="17">
        <f>SUM(P73:P78)</f>
        <v>40828527.899999999</v>
      </c>
      <c r="Q72" s="17">
        <f>SUM(Q73:Q78)</f>
        <v>0</v>
      </c>
      <c r="R72" s="17">
        <f t="shared" si="15"/>
        <v>9525249.4800000004</v>
      </c>
      <c r="S72" s="8">
        <f>P72+Q72+R72</f>
        <v>50353777.379999995</v>
      </c>
      <c r="T72" s="17">
        <f t="shared" si="6"/>
        <v>121472.10000000149</v>
      </c>
      <c r="U72" s="17">
        <f t="shared" si="6"/>
        <v>0</v>
      </c>
      <c r="V72" s="17">
        <f t="shared" si="6"/>
        <v>274750.51999999955</v>
      </c>
      <c r="W72" s="8">
        <f t="shared" si="7"/>
        <v>396222.62000000104</v>
      </c>
    </row>
    <row r="73" spans="1:23" ht="49.5" customHeight="1">
      <c r="A73" s="64"/>
      <c r="B73" s="10">
        <v>1000</v>
      </c>
      <c r="C73" s="11" t="s">
        <v>17</v>
      </c>
      <c r="D73" s="12">
        <v>0</v>
      </c>
      <c r="E73" s="12">
        <v>0</v>
      </c>
      <c r="F73" s="12">
        <v>3000000</v>
      </c>
      <c r="G73" s="13">
        <f t="shared" si="2"/>
        <v>3000000</v>
      </c>
      <c r="H73" s="12">
        <v>0</v>
      </c>
      <c r="I73" s="12">
        <v>0</v>
      </c>
      <c r="J73" s="12">
        <v>0</v>
      </c>
      <c r="K73" s="14">
        <f t="shared" si="3"/>
        <v>0</v>
      </c>
      <c r="L73" s="12">
        <v>0</v>
      </c>
      <c r="M73" s="12">
        <v>0</v>
      </c>
      <c r="N73" s="12">
        <v>0</v>
      </c>
      <c r="O73" s="14">
        <f t="shared" si="4"/>
        <v>0</v>
      </c>
      <c r="P73" s="12">
        <v>0</v>
      </c>
      <c r="Q73" s="12">
        <v>0</v>
      </c>
      <c r="R73" s="12">
        <f>+'[1]ESTRUCTURA FASP 14'!AP2472</f>
        <v>3000000</v>
      </c>
      <c r="S73" s="14">
        <f t="shared" si="5"/>
        <v>3000000</v>
      </c>
      <c r="T73" s="12">
        <f t="shared" si="6"/>
        <v>0</v>
      </c>
      <c r="U73" s="12">
        <f t="shared" si="6"/>
        <v>0</v>
      </c>
      <c r="V73" s="12">
        <f t="shared" si="6"/>
        <v>0</v>
      </c>
      <c r="W73" s="14">
        <f t="shared" si="7"/>
        <v>0</v>
      </c>
    </row>
    <row r="74" spans="1:23" ht="49.5" customHeight="1">
      <c r="A74" s="64"/>
      <c r="B74" s="10">
        <v>2000</v>
      </c>
      <c r="C74" s="11" t="s">
        <v>18</v>
      </c>
      <c r="D74" s="12">
        <v>650000</v>
      </c>
      <c r="E74" s="12">
        <v>0</v>
      </c>
      <c r="F74" s="12">
        <v>200000</v>
      </c>
      <c r="G74" s="13">
        <f t="shared" ref="G74:G128" si="16">D74+E74+F74</f>
        <v>850000</v>
      </c>
      <c r="H74" s="12">
        <f>+'[1]ESTRUCTURA FASP 14'!AT2478</f>
        <v>0</v>
      </c>
      <c r="I74" s="12">
        <v>0</v>
      </c>
      <c r="J74" s="12">
        <f>+'[1]ESTRUCTURA FASP 14'!AW2478</f>
        <v>0</v>
      </c>
      <c r="K74" s="14">
        <f t="shared" ref="K74:K127" si="17">H74+I74+J74</f>
        <v>0</v>
      </c>
      <c r="L74" s="12">
        <f>+'[1]ESTRUCTURA FASP 14'!BA2478</f>
        <v>0</v>
      </c>
      <c r="M74" s="12">
        <v>0</v>
      </c>
      <c r="N74" s="12">
        <v>0</v>
      </c>
      <c r="O74" s="14">
        <f t="shared" ref="O74:O127" si="18">L74+M74+N74</f>
        <v>0</v>
      </c>
      <c r="P74" s="12">
        <f>+'[1]ESTRUCTURA FASP 14'!AM2478</f>
        <v>649999.34000000008</v>
      </c>
      <c r="Q74" s="12">
        <v>0</v>
      </c>
      <c r="R74" s="12">
        <f>+'[1]ESTRUCTURA FASP 14'!AP2478</f>
        <v>130185.48</v>
      </c>
      <c r="S74" s="14">
        <f t="shared" ref="S74:S127" si="19">P74+Q74+R74</f>
        <v>780184.82000000007</v>
      </c>
      <c r="T74" s="12">
        <f t="shared" ref="T74:V127" si="20">D74-H74-L74-P74</f>
        <v>0.65999999991618097</v>
      </c>
      <c r="U74" s="12">
        <f t="shared" si="20"/>
        <v>0</v>
      </c>
      <c r="V74" s="12">
        <f t="shared" si="20"/>
        <v>69814.52</v>
      </c>
      <c r="W74" s="14">
        <f t="shared" ref="W74:W127" si="21">T74+U74+V74</f>
        <v>69815.17999999992</v>
      </c>
    </row>
    <row r="75" spans="1:23" ht="49.5" customHeight="1">
      <c r="A75" s="64"/>
      <c r="B75" s="10">
        <v>3000</v>
      </c>
      <c r="C75" s="11" t="s">
        <v>19</v>
      </c>
      <c r="D75" s="12">
        <f>24800000+1500000</f>
        <v>26300000</v>
      </c>
      <c r="E75" s="12">
        <v>0</v>
      </c>
      <c r="F75" s="12">
        <v>6000000</v>
      </c>
      <c r="G75" s="13">
        <f t="shared" si="16"/>
        <v>32300000</v>
      </c>
      <c r="H75" s="12">
        <f>+'[1]ESTRUCTURA FASP 14'!AT2511</f>
        <v>-1.1059455573558807E-9</v>
      </c>
      <c r="I75" s="12">
        <v>0</v>
      </c>
      <c r="J75" s="12">
        <v>0</v>
      </c>
      <c r="K75" s="14">
        <f t="shared" si="17"/>
        <v>-1.1059455573558807E-9</v>
      </c>
      <c r="L75" s="12">
        <f>+'[1]ESTRUCTURA FASP 14'!BA2511</f>
        <v>0</v>
      </c>
      <c r="M75" s="12">
        <v>0</v>
      </c>
      <c r="N75" s="12">
        <v>0</v>
      </c>
      <c r="O75" s="14">
        <f t="shared" si="18"/>
        <v>0</v>
      </c>
      <c r="P75" s="12">
        <f>+'[1]ESTRUCTURA FASP 14'!AM2511</f>
        <v>26178528.559999999</v>
      </c>
      <c r="Q75" s="12">
        <v>0</v>
      </c>
      <c r="R75" s="12">
        <f>+'[1]ESTRUCTURA FASP 14'!AP2511</f>
        <v>5796849</v>
      </c>
      <c r="S75" s="14">
        <f t="shared" si="19"/>
        <v>31975377.559999999</v>
      </c>
      <c r="T75" s="12">
        <f t="shared" si="20"/>
        <v>121471.44000000134</v>
      </c>
      <c r="U75" s="12">
        <f t="shared" si="20"/>
        <v>0</v>
      </c>
      <c r="V75" s="12">
        <f t="shared" si="20"/>
        <v>203151</v>
      </c>
      <c r="W75" s="14">
        <f t="shared" si="21"/>
        <v>324622.44000000134</v>
      </c>
    </row>
    <row r="76" spans="1:23" ht="54.95" hidden="1" customHeight="1">
      <c r="A76" s="64"/>
      <c r="B76" s="10">
        <v>4000</v>
      </c>
      <c r="C76" s="11" t="s">
        <v>20</v>
      </c>
      <c r="D76" s="12">
        <v>0</v>
      </c>
      <c r="E76" s="12">
        <v>0</v>
      </c>
      <c r="F76" s="12">
        <v>0</v>
      </c>
      <c r="G76" s="13">
        <f t="shared" si="16"/>
        <v>0</v>
      </c>
      <c r="H76" s="12">
        <v>0</v>
      </c>
      <c r="I76" s="12">
        <v>0</v>
      </c>
      <c r="J76" s="12">
        <v>0</v>
      </c>
      <c r="K76" s="14">
        <f t="shared" si="17"/>
        <v>0</v>
      </c>
      <c r="L76" s="12">
        <v>0</v>
      </c>
      <c r="M76" s="12">
        <v>0</v>
      </c>
      <c r="N76" s="12">
        <v>0</v>
      </c>
      <c r="O76" s="14">
        <f t="shared" si="18"/>
        <v>0</v>
      </c>
      <c r="P76" s="12">
        <v>0</v>
      </c>
      <c r="Q76" s="12">
        <v>0</v>
      </c>
      <c r="R76" s="12">
        <v>0</v>
      </c>
      <c r="S76" s="14">
        <f t="shared" si="19"/>
        <v>0</v>
      </c>
      <c r="T76" s="12">
        <f t="shared" si="20"/>
        <v>0</v>
      </c>
      <c r="U76" s="12">
        <f t="shared" si="20"/>
        <v>0</v>
      </c>
      <c r="V76" s="12">
        <f t="shared" si="20"/>
        <v>0</v>
      </c>
      <c r="W76" s="14">
        <f t="shared" si="21"/>
        <v>0</v>
      </c>
    </row>
    <row r="77" spans="1:23" ht="49.5" customHeight="1">
      <c r="A77" s="64"/>
      <c r="B77" s="10">
        <v>5000</v>
      </c>
      <c r="C77" s="11" t="s">
        <v>21</v>
      </c>
      <c r="D77" s="12">
        <v>14000000</v>
      </c>
      <c r="E77" s="12">
        <v>0</v>
      </c>
      <c r="F77" s="12">
        <v>600000</v>
      </c>
      <c r="G77" s="13">
        <f t="shared" si="16"/>
        <v>14600000</v>
      </c>
      <c r="H77" s="12">
        <f>+'[1]ESTRUCTURA FASP 14'!AT2566</f>
        <v>0</v>
      </c>
      <c r="I77" s="12">
        <v>0</v>
      </c>
      <c r="J77" s="12">
        <f>+'[1]ESTRUCTURA FASP 14'!AW2566</f>
        <v>0</v>
      </c>
      <c r="K77" s="14">
        <f t="shared" si="17"/>
        <v>0</v>
      </c>
      <c r="L77" s="12">
        <f>+'[1]ESTRUCTURA FASP 14'!BA2566</f>
        <v>0</v>
      </c>
      <c r="M77" s="12">
        <v>0</v>
      </c>
      <c r="N77" s="12">
        <v>0</v>
      </c>
      <c r="O77" s="14">
        <f t="shared" si="18"/>
        <v>0</v>
      </c>
      <c r="P77" s="12">
        <f>+'[1]ESTRUCTURA FASP 14'!AM2566</f>
        <v>14000000</v>
      </c>
      <c r="Q77" s="12">
        <v>0</v>
      </c>
      <c r="R77" s="12">
        <f>+'[1]ESTRUCTURA FASP 14'!AP2566</f>
        <v>598215</v>
      </c>
      <c r="S77" s="14">
        <f t="shared" si="19"/>
        <v>14598215</v>
      </c>
      <c r="T77" s="12">
        <f t="shared" si="20"/>
        <v>0</v>
      </c>
      <c r="U77" s="12">
        <f t="shared" si="20"/>
        <v>0</v>
      </c>
      <c r="V77" s="12">
        <f t="shared" si="20"/>
        <v>1785</v>
      </c>
      <c r="W77" s="14">
        <f t="shared" si="21"/>
        <v>1785</v>
      </c>
    </row>
    <row r="78" spans="1:23" ht="49.5" hidden="1" customHeight="1">
      <c r="A78" s="65"/>
      <c r="B78" s="10">
        <v>6000</v>
      </c>
      <c r="C78" s="11" t="s">
        <v>22</v>
      </c>
      <c r="D78" s="12">
        <v>0</v>
      </c>
      <c r="E78" s="12">
        <v>0</v>
      </c>
      <c r="F78" s="12">
        <v>0</v>
      </c>
      <c r="G78" s="13">
        <f t="shared" si="16"/>
        <v>0</v>
      </c>
      <c r="H78" s="12">
        <v>0</v>
      </c>
      <c r="I78" s="12">
        <v>0</v>
      </c>
      <c r="J78" s="12">
        <v>0</v>
      </c>
      <c r="K78" s="14">
        <f t="shared" si="17"/>
        <v>0</v>
      </c>
      <c r="L78" s="12">
        <v>0</v>
      </c>
      <c r="M78" s="12">
        <v>0</v>
      </c>
      <c r="N78" s="12">
        <v>0</v>
      </c>
      <c r="O78" s="14">
        <f t="shared" si="18"/>
        <v>0</v>
      </c>
      <c r="P78" s="12">
        <v>0</v>
      </c>
      <c r="Q78" s="12">
        <v>0</v>
      </c>
      <c r="R78" s="12">
        <v>0</v>
      </c>
      <c r="S78" s="14">
        <f t="shared" si="19"/>
        <v>0</v>
      </c>
      <c r="T78" s="12">
        <f t="shared" si="20"/>
        <v>0</v>
      </c>
      <c r="U78" s="12">
        <f t="shared" si="20"/>
        <v>0</v>
      </c>
      <c r="V78" s="12">
        <f t="shared" si="20"/>
        <v>0</v>
      </c>
      <c r="W78" s="14">
        <f t="shared" si="21"/>
        <v>0</v>
      </c>
    </row>
    <row r="79" spans="1:23" ht="64.5" customHeight="1">
      <c r="A79" s="63">
        <v>11</v>
      </c>
      <c r="B79" s="15"/>
      <c r="C79" s="16" t="s">
        <v>33</v>
      </c>
      <c r="D79" s="17">
        <f>SUM(D80:D85)</f>
        <v>6400000</v>
      </c>
      <c r="E79" s="17">
        <f>SUM(E80:E85)</f>
        <v>0</v>
      </c>
      <c r="F79" s="17">
        <f t="shared" ref="F79:R79" si="22">SUM(F80:F85)</f>
        <v>2200000</v>
      </c>
      <c r="G79" s="9">
        <f t="shared" si="16"/>
        <v>8600000</v>
      </c>
      <c r="H79" s="17">
        <f t="shared" si="22"/>
        <v>0</v>
      </c>
      <c r="I79" s="17">
        <f>SUM(I80:I85)</f>
        <v>0</v>
      </c>
      <c r="J79" s="17">
        <f t="shared" si="22"/>
        <v>0</v>
      </c>
      <c r="K79" s="8">
        <f t="shared" si="17"/>
        <v>0</v>
      </c>
      <c r="L79" s="17">
        <f t="shared" si="22"/>
        <v>0</v>
      </c>
      <c r="M79" s="17">
        <f>SUM(M80:M85)</f>
        <v>0</v>
      </c>
      <c r="N79" s="17">
        <f t="shared" si="22"/>
        <v>0</v>
      </c>
      <c r="O79" s="8">
        <f t="shared" si="18"/>
        <v>0</v>
      </c>
      <c r="P79" s="17">
        <f t="shared" si="22"/>
        <v>6396985.71</v>
      </c>
      <c r="Q79" s="17">
        <f>SUM(Q80:Q85)</f>
        <v>0</v>
      </c>
      <c r="R79" s="17">
        <f t="shared" si="22"/>
        <v>2113499.9500000002</v>
      </c>
      <c r="S79" s="8">
        <f t="shared" si="19"/>
        <v>8510485.6600000001</v>
      </c>
      <c r="T79" s="17">
        <f t="shared" si="20"/>
        <v>3014.2900000000373</v>
      </c>
      <c r="U79" s="17">
        <f t="shared" si="20"/>
        <v>0</v>
      </c>
      <c r="V79" s="17">
        <f t="shared" si="20"/>
        <v>86500.049999999814</v>
      </c>
      <c r="W79" s="8">
        <f t="shared" si="21"/>
        <v>89514.339999999851</v>
      </c>
    </row>
    <row r="80" spans="1:23" ht="48" customHeight="1">
      <c r="A80" s="64"/>
      <c r="B80" s="10">
        <v>1000</v>
      </c>
      <c r="C80" s="11" t="s">
        <v>17</v>
      </c>
      <c r="D80" s="12">
        <v>0</v>
      </c>
      <c r="E80" s="12">
        <v>0</v>
      </c>
      <c r="F80" s="12">
        <v>2000000</v>
      </c>
      <c r="G80" s="13">
        <f t="shared" si="16"/>
        <v>2000000</v>
      </c>
      <c r="H80" s="12">
        <v>0</v>
      </c>
      <c r="I80" s="12">
        <v>0</v>
      </c>
      <c r="J80" s="12">
        <v>0</v>
      </c>
      <c r="K80" s="14">
        <f t="shared" si="17"/>
        <v>0</v>
      </c>
      <c r="L80" s="12">
        <v>0</v>
      </c>
      <c r="M80" s="12">
        <v>0</v>
      </c>
      <c r="N80" s="12">
        <v>0</v>
      </c>
      <c r="O80" s="14">
        <f t="shared" si="18"/>
        <v>0</v>
      </c>
      <c r="P80" s="12">
        <v>0</v>
      </c>
      <c r="Q80" s="12">
        <v>0</v>
      </c>
      <c r="R80" s="12">
        <f>+'[1]ESTRUCTURA FASP 14'!AP2708</f>
        <v>1913500</v>
      </c>
      <c r="S80" s="14">
        <f t="shared" si="19"/>
        <v>1913500</v>
      </c>
      <c r="T80" s="12">
        <f t="shared" si="20"/>
        <v>0</v>
      </c>
      <c r="U80" s="12">
        <f t="shared" si="20"/>
        <v>0</v>
      </c>
      <c r="V80" s="12">
        <f t="shared" si="20"/>
        <v>86500</v>
      </c>
      <c r="W80" s="14">
        <f t="shared" si="21"/>
        <v>86500</v>
      </c>
    </row>
    <row r="81" spans="1:23" ht="48" customHeight="1">
      <c r="A81" s="64"/>
      <c r="B81" s="10">
        <v>2000</v>
      </c>
      <c r="C81" s="11" t="s">
        <v>18</v>
      </c>
      <c r="D81" s="12">
        <v>0</v>
      </c>
      <c r="E81" s="12">
        <v>0</v>
      </c>
      <c r="F81" s="12">
        <v>200000</v>
      </c>
      <c r="G81" s="13">
        <f t="shared" si="16"/>
        <v>200000</v>
      </c>
      <c r="H81" s="12">
        <v>0</v>
      </c>
      <c r="I81" s="12">
        <v>0</v>
      </c>
      <c r="J81" s="12">
        <v>0</v>
      </c>
      <c r="K81" s="14">
        <f t="shared" si="17"/>
        <v>0</v>
      </c>
      <c r="L81" s="12">
        <v>0</v>
      </c>
      <c r="M81" s="12">
        <v>0</v>
      </c>
      <c r="N81" s="12">
        <v>0</v>
      </c>
      <c r="O81" s="14">
        <f t="shared" si="18"/>
        <v>0</v>
      </c>
      <c r="P81" s="12">
        <v>0</v>
      </c>
      <c r="Q81" s="12">
        <v>0</v>
      </c>
      <c r="R81" s="12">
        <f>+'[1]ESTRUCTURA FASP 14'!AP2714</f>
        <v>199999.95</v>
      </c>
      <c r="S81" s="14">
        <f t="shared" si="19"/>
        <v>199999.95</v>
      </c>
      <c r="T81" s="12">
        <f t="shared" si="20"/>
        <v>0</v>
      </c>
      <c r="U81" s="12">
        <f t="shared" si="20"/>
        <v>0</v>
      </c>
      <c r="V81" s="12">
        <f t="shared" si="20"/>
        <v>4.9999999988358468E-2</v>
      </c>
      <c r="W81" s="14">
        <f t="shared" si="21"/>
        <v>4.9999999988358468E-2</v>
      </c>
    </row>
    <row r="82" spans="1:23" ht="48" customHeight="1">
      <c r="A82" s="64"/>
      <c r="B82" s="10">
        <v>3000</v>
      </c>
      <c r="C82" s="11" t="s">
        <v>19</v>
      </c>
      <c r="D82" s="12">
        <v>1600000</v>
      </c>
      <c r="E82" s="12">
        <v>0</v>
      </c>
      <c r="F82" s="12">
        <v>0</v>
      </c>
      <c r="G82" s="13">
        <f t="shared" si="16"/>
        <v>1600000</v>
      </c>
      <c r="H82" s="12">
        <f>+'[1]ESTRUCTURA FASP 14'!AT2744</f>
        <v>0</v>
      </c>
      <c r="I82" s="12">
        <v>0</v>
      </c>
      <c r="J82" s="12">
        <v>0</v>
      </c>
      <c r="K82" s="14">
        <f t="shared" si="17"/>
        <v>0</v>
      </c>
      <c r="L82" s="12">
        <v>0</v>
      </c>
      <c r="M82" s="12">
        <v>0</v>
      </c>
      <c r="N82" s="12">
        <v>0</v>
      </c>
      <c r="O82" s="14">
        <f t="shared" si="18"/>
        <v>0</v>
      </c>
      <c r="P82" s="12">
        <f>+'[1]ESTRUCTURA FASP 14'!AM2744</f>
        <v>1599640</v>
      </c>
      <c r="Q82" s="12">
        <v>0</v>
      </c>
      <c r="R82" s="12">
        <v>0</v>
      </c>
      <c r="S82" s="14">
        <f t="shared" si="19"/>
        <v>1599640</v>
      </c>
      <c r="T82" s="12">
        <f t="shared" si="20"/>
        <v>360</v>
      </c>
      <c r="U82" s="12">
        <f t="shared" si="20"/>
        <v>0</v>
      </c>
      <c r="V82" s="12">
        <f t="shared" si="20"/>
        <v>0</v>
      </c>
      <c r="W82" s="14">
        <f t="shared" si="21"/>
        <v>360</v>
      </c>
    </row>
    <row r="83" spans="1:23" ht="54.95" hidden="1" customHeight="1">
      <c r="A83" s="64"/>
      <c r="B83" s="10">
        <v>4000</v>
      </c>
      <c r="C83" s="11" t="s">
        <v>20</v>
      </c>
      <c r="D83" s="12">
        <v>0</v>
      </c>
      <c r="E83" s="12">
        <v>0</v>
      </c>
      <c r="F83" s="12">
        <v>0</v>
      </c>
      <c r="G83" s="13">
        <f t="shared" si="16"/>
        <v>0</v>
      </c>
      <c r="H83" s="12">
        <v>0</v>
      </c>
      <c r="I83" s="12">
        <v>0</v>
      </c>
      <c r="J83" s="12">
        <v>0</v>
      </c>
      <c r="K83" s="14">
        <f t="shared" si="17"/>
        <v>0</v>
      </c>
      <c r="L83" s="12">
        <v>0</v>
      </c>
      <c r="M83" s="12">
        <v>0</v>
      </c>
      <c r="N83" s="12">
        <v>0</v>
      </c>
      <c r="O83" s="14">
        <f t="shared" si="18"/>
        <v>0</v>
      </c>
      <c r="P83" s="12">
        <v>0</v>
      </c>
      <c r="Q83" s="12">
        <v>0</v>
      </c>
      <c r="R83" s="12">
        <v>0</v>
      </c>
      <c r="S83" s="14">
        <f t="shared" si="19"/>
        <v>0</v>
      </c>
      <c r="T83" s="12">
        <f t="shared" si="20"/>
        <v>0</v>
      </c>
      <c r="U83" s="12">
        <f t="shared" si="20"/>
        <v>0</v>
      </c>
      <c r="V83" s="12">
        <f t="shared" si="20"/>
        <v>0</v>
      </c>
      <c r="W83" s="14">
        <f t="shared" si="21"/>
        <v>0</v>
      </c>
    </row>
    <row r="84" spans="1:23" ht="48" customHeight="1">
      <c r="A84" s="64"/>
      <c r="B84" s="10">
        <v>5000</v>
      </c>
      <c r="C84" s="11" t="s">
        <v>21</v>
      </c>
      <c r="D84" s="12">
        <v>4800000</v>
      </c>
      <c r="E84" s="12">
        <v>0</v>
      </c>
      <c r="F84" s="12">
        <v>0</v>
      </c>
      <c r="G84" s="13">
        <f t="shared" si="16"/>
        <v>4800000</v>
      </c>
      <c r="H84" s="12">
        <f>+'[1]ESTRUCTURA FASP 14'!AT2785</f>
        <v>0</v>
      </c>
      <c r="I84" s="12">
        <v>0</v>
      </c>
      <c r="J84" s="12">
        <v>0</v>
      </c>
      <c r="K84" s="14">
        <f t="shared" si="17"/>
        <v>0</v>
      </c>
      <c r="L84" s="12">
        <f>+'[1]ESTRUCTURA FASP 14'!BA2785</f>
        <v>0</v>
      </c>
      <c r="M84" s="12">
        <v>0</v>
      </c>
      <c r="N84" s="12">
        <v>0</v>
      </c>
      <c r="O84" s="14">
        <f t="shared" si="18"/>
        <v>0</v>
      </c>
      <c r="P84" s="12">
        <f>+'[1]ESTRUCTURA FASP 14'!AM2785</f>
        <v>4797345.71</v>
      </c>
      <c r="Q84" s="12">
        <v>0</v>
      </c>
      <c r="R84" s="12">
        <v>0</v>
      </c>
      <c r="S84" s="14">
        <f t="shared" si="19"/>
        <v>4797345.71</v>
      </c>
      <c r="T84" s="12">
        <f t="shared" si="20"/>
        <v>2654.2900000000373</v>
      </c>
      <c r="U84" s="12">
        <f t="shared" si="20"/>
        <v>0</v>
      </c>
      <c r="V84" s="12">
        <f t="shared" si="20"/>
        <v>0</v>
      </c>
      <c r="W84" s="14">
        <f t="shared" si="21"/>
        <v>2654.2900000000373</v>
      </c>
    </row>
    <row r="85" spans="1:23" ht="49.5" hidden="1" customHeight="1">
      <c r="A85" s="65"/>
      <c r="B85" s="10">
        <v>6000</v>
      </c>
      <c r="C85" s="11" t="s">
        <v>22</v>
      </c>
      <c r="D85" s="12">
        <v>0</v>
      </c>
      <c r="E85" s="12">
        <v>0</v>
      </c>
      <c r="F85" s="12">
        <v>0</v>
      </c>
      <c r="G85" s="13">
        <f t="shared" si="16"/>
        <v>0</v>
      </c>
      <c r="H85" s="12">
        <v>0</v>
      </c>
      <c r="I85" s="12">
        <v>0</v>
      </c>
      <c r="J85" s="12">
        <v>0</v>
      </c>
      <c r="K85" s="14">
        <f t="shared" si="17"/>
        <v>0</v>
      </c>
      <c r="L85" s="12">
        <v>0</v>
      </c>
      <c r="M85" s="12">
        <v>0</v>
      </c>
      <c r="N85" s="12">
        <v>0</v>
      </c>
      <c r="O85" s="14">
        <f t="shared" si="18"/>
        <v>0</v>
      </c>
      <c r="P85" s="12">
        <v>0</v>
      </c>
      <c r="Q85" s="12">
        <v>0</v>
      </c>
      <c r="R85" s="12">
        <v>0</v>
      </c>
      <c r="S85" s="14">
        <f t="shared" si="19"/>
        <v>0</v>
      </c>
      <c r="T85" s="12">
        <f t="shared" si="20"/>
        <v>0</v>
      </c>
      <c r="U85" s="12">
        <f t="shared" si="20"/>
        <v>0</v>
      </c>
      <c r="V85" s="12">
        <f t="shared" si="20"/>
        <v>0</v>
      </c>
      <c r="W85" s="14">
        <f t="shared" si="21"/>
        <v>0</v>
      </c>
    </row>
    <row r="86" spans="1:23" ht="64.5" customHeight="1">
      <c r="A86" s="63">
        <v>12</v>
      </c>
      <c r="B86" s="15"/>
      <c r="C86" s="16" t="s">
        <v>34</v>
      </c>
      <c r="D86" s="17">
        <f>SUM(D87:D92)</f>
        <v>12930000</v>
      </c>
      <c r="E86" s="17">
        <f>SUM(E87:E92)</f>
        <v>0</v>
      </c>
      <c r="F86" s="17">
        <f t="shared" ref="F86:R86" si="23">SUM(F87:F92)</f>
        <v>6000000</v>
      </c>
      <c r="G86" s="9">
        <f t="shared" si="16"/>
        <v>18930000</v>
      </c>
      <c r="H86" s="17">
        <f t="shared" si="23"/>
        <v>2.0372679238045421E-12</v>
      </c>
      <c r="I86" s="17">
        <f>SUM(I87:I92)</f>
        <v>0</v>
      </c>
      <c r="J86" s="17">
        <f t="shared" si="23"/>
        <v>0</v>
      </c>
      <c r="K86" s="8">
        <f t="shared" si="17"/>
        <v>2.0372679238045421E-12</v>
      </c>
      <c r="L86" s="17">
        <f t="shared" si="23"/>
        <v>0</v>
      </c>
      <c r="M86" s="17">
        <f>SUM(M87:M92)</f>
        <v>0</v>
      </c>
      <c r="N86" s="17">
        <f t="shared" si="23"/>
        <v>0</v>
      </c>
      <c r="O86" s="8">
        <f t="shared" si="18"/>
        <v>0</v>
      </c>
      <c r="P86" s="17">
        <f t="shared" si="23"/>
        <v>12904998.27</v>
      </c>
      <c r="Q86" s="17">
        <f>SUM(Q87:Q92)</f>
        <v>0</v>
      </c>
      <c r="R86" s="17">
        <f t="shared" si="23"/>
        <v>5981683.5</v>
      </c>
      <c r="S86" s="8">
        <f t="shared" si="19"/>
        <v>18886681.77</v>
      </c>
      <c r="T86" s="17">
        <f t="shared" si="20"/>
        <v>25001.730000000447</v>
      </c>
      <c r="U86" s="17">
        <f t="shared" si="20"/>
        <v>0</v>
      </c>
      <c r="V86" s="17">
        <f t="shared" si="20"/>
        <v>18316.5</v>
      </c>
      <c r="W86" s="8">
        <f t="shared" si="21"/>
        <v>43318.230000000447</v>
      </c>
    </row>
    <row r="87" spans="1:23" ht="48" customHeight="1">
      <c r="A87" s="64"/>
      <c r="B87" s="10">
        <v>1000</v>
      </c>
      <c r="C87" s="11" t="s">
        <v>17</v>
      </c>
      <c r="D87" s="12">
        <v>0</v>
      </c>
      <c r="E87" s="12">
        <v>0</v>
      </c>
      <c r="F87" s="12">
        <v>4000000</v>
      </c>
      <c r="G87" s="13">
        <f t="shared" si="16"/>
        <v>4000000</v>
      </c>
      <c r="H87" s="12">
        <v>0</v>
      </c>
      <c r="I87" s="12">
        <v>0</v>
      </c>
      <c r="J87" s="12">
        <v>0</v>
      </c>
      <c r="K87" s="14">
        <f t="shared" si="17"/>
        <v>0</v>
      </c>
      <c r="L87" s="12">
        <v>0</v>
      </c>
      <c r="M87" s="12">
        <v>0</v>
      </c>
      <c r="N87" s="12">
        <v>0</v>
      </c>
      <c r="O87" s="14">
        <f t="shared" si="18"/>
        <v>0</v>
      </c>
      <c r="P87" s="12">
        <v>0</v>
      </c>
      <c r="Q87" s="12">
        <v>0</v>
      </c>
      <c r="R87" s="12">
        <f>+'[1]ESTRUCTURA FASP 14'!AP2884</f>
        <v>3999294.9000000004</v>
      </c>
      <c r="S87" s="14">
        <f t="shared" si="19"/>
        <v>3999294.9000000004</v>
      </c>
      <c r="T87" s="12">
        <f t="shared" si="20"/>
        <v>0</v>
      </c>
      <c r="U87" s="12">
        <f t="shared" si="20"/>
        <v>0</v>
      </c>
      <c r="V87" s="12">
        <f t="shared" si="20"/>
        <v>705.09999999962747</v>
      </c>
      <c r="W87" s="14">
        <f t="shared" si="21"/>
        <v>705.09999999962747</v>
      </c>
    </row>
    <row r="88" spans="1:23" ht="49.5" hidden="1" customHeight="1">
      <c r="A88" s="64"/>
      <c r="B88" s="10">
        <v>2000</v>
      </c>
      <c r="C88" s="11" t="s">
        <v>18</v>
      </c>
      <c r="D88" s="12">
        <v>0</v>
      </c>
      <c r="E88" s="12">
        <v>0</v>
      </c>
      <c r="F88" s="12">
        <v>0</v>
      </c>
      <c r="G88" s="13">
        <f t="shared" si="16"/>
        <v>0</v>
      </c>
      <c r="H88" s="12">
        <v>0</v>
      </c>
      <c r="I88" s="12">
        <v>0</v>
      </c>
      <c r="J88" s="12">
        <v>0</v>
      </c>
      <c r="K88" s="14">
        <f t="shared" si="17"/>
        <v>0</v>
      </c>
      <c r="L88" s="12">
        <v>0</v>
      </c>
      <c r="M88" s="12">
        <v>0</v>
      </c>
      <c r="N88" s="12">
        <v>0</v>
      </c>
      <c r="O88" s="14">
        <f t="shared" si="18"/>
        <v>0</v>
      </c>
      <c r="P88" s="12">
        <v>0</v>
      </c>
      <c r="Q88" s="12">
        <v>0</v>
      </c>
      <c r="R88" s="12">
        <v>0</v>
      </c>
      <c r="S88" s="14">
        <f t="shared" si="19"/>
        <v>0</v>
      </c>
      <c r="T88" s="12">
        <f t="shared" si="20"/>
        <v>0</v>
      </c>
      <c r="U88" s="12">
        <f t="shared" si="20"/>
        <v>0</v>
      </c>
      <c r="V88" s="12">
        <f t="shared" si="20"/>
        <v>0</v>
      </c>
      <c r="W88" s="14">
        <f t="shared" si="21"/>
        <v>0</v>
      </c>
    </row>
    <row r="89" spans="1:23" ht="48" customHeight="1">
      <c r="A89" s="64"/>
      <c r="B89" s="10">
        <v>3000</v>
      </c>
      <c r="C89" s="11" t="s">
        <v>19</v>
      </c>
      <c r="D89" s="12">
        <f>11200000-1500000</f>
        <v>9700000</v>
      </c>
      <c r="E89" s="12">
        <v>0</v>
      </c>
      <c r="F89" s="12">
        <v>2000000</v>
      </c>
      <c r="G89" s="13">
        <f t="shared" si="16"/>
        <v>11700000</v>
      </c>
      <c r="H89" s="12">
        <f>+'[1]ESTRUCTURA FASP 14'!AT2925</f>
        <v>0</v>
      </c>
      <c r="I89" s="12">
        <v>0</v>
      </c>
      <c r="J89" s="12">
        <f>+'[1]ESTRUCTURA FASP 14'!AW2925</f>
        <v>0</v>
      </c>
      <c r="K89" s="14">
        <f t="shared" si="17"/>
        <v>0</v>
      </c>
      <c r="L89" s="12">
        <v>0</v>
      </c>
      <c r="M89" s="12">
        <v>0</v>
      </c>
      <c r="N89" s="12">
        <f>+'[1]ESTRUCTURA FASP 14'!BD2925</f>
        <v>0</v>
      </c>
      <c r="O89" s="14">
        <f t="shared" si="18"/>
        <v>0</v>
      </c>
      <c r="P89" s="12">
        <f>+'[1]ESTRUCTURA FASP 14'!AM2925</f>
        <v>9699864.2300000004</v>
      </c>
      <c r="Q89" s="12">
        <v>0</v>
      </c>
      <c r="R89" s="12">
        <f>+'[1]ESTRUCTURA FASP 14'!AP2925</f>
        <v>1982388.5999999999</v>
      </c>
      <c r="S89" s="14">
        <f t="shared" si="19"/>
        <v>11682252.83</v>
      </c>
      <c r="T89" s="12">
        <f t="shared" si="20"/>
        <v>135.76999999955297</v>
      </c>
      <c r="U89" s="12">
        <f t="shared" si="20"/>
        <v>0</v>
      </c>
      <c r="V89" s="12">
        <f t="shared" si="20"/>
        <v>17611.40000000014</v>
      </c>
      <c r="W89" s="14">
        <f t="shared" si="21"/>
        <v>17747.169999999693</v>
      </c>
    </row>
    <row r="90" spans="1:23" ht="54.95" hidden="1" customHeight="1">
      <c r="A90" s="64"/>
      <c r="B90" s="10">
        <v>4000</v>
      </c>
      <c r="C90" s="11" t="s">
        <v>20</v>
      </c>
      <c r="D90" s="12">
        <v>0</v>
      </c>
      <c r="E90" s="12">
        <v>0</v>
      </c>
      <c r="F90" s="12">
        <v>0</v>
      </c>
      <c r="G90" s="13">
        <f t="shared" si="16"/>
        <v>0</v>
      </c>
      <c r="H90" s="12">
        <v>0</v>
      </c>
      <c r="I90" s="12">
        <v>0</v>
      </c>
      <c r="J90" s="12">
        <v>0</v>
      </c>
      <c r="K90" s="14">
        <f t="shared" si="17"/>
        <v>0</v>
      </c>
      <c r="L90" s="12">
        <v>0</v>
      </c>
      <c r="M90" s="12">
        <v>0</v>
      </c>
      <c r="N90" s="12">
        <v>0</v>
      </c>
      <c r="O90" s="14">
        <f t="shared" si="18"/>
        <v>0</v>
      </c>
      <c r="P90" s="12">
        <v>0</v>
      </c>
      <c r="Q90" s="12">
        <v>0</v>
      </c>
      <c r="R90" s="12">
        <v>0</v>
      </c>
      <c r="S90" s="14">
        <f t="shared" si="19"/>
        <v>0</v>
      </c>
      <c r="T90" s="12">
        <f t="shared" si="20"/>
        <v>0</v>
      </c>
      <c r="U90" s="12">
        <f t="shared" si="20"/>
        <v>0</v>
      </c>
      <c r="V90" s="12">
        <f t="shared" si="20"/>
        <v>0</v>
      </c>
      <c r="W90" s="14">
        <f t="shared" si="21"/>
        <v>0</v>
      </c>
    </row>
    <row r="91" spans="1:23" ht="48" customHeight="1">
      <c r="A91" s="64"/>
      <c r="B91" s="10">
        <v>5000</v>
      </c>
      <c r="C91" s="11" t="s">
        <v>21</v>
      </c>
      <c r="D91" s="12">
        <v>3230000</v>
      </c>
      <c r="E91" s="12">
        <v>0</v>
      </c>
      <c r="F91" s="12">
        <v>0</v>
      </c>
      <c r="G91" s="13">
        <f t="shared" si="16"/>
        <v>3230000</v>
      </c>
      <c r="H91" s="12">
        <f>+'[1]ESTRUCTURA FASP 14'!AT2992</f>
        <v>2.0372679238045421E-12</v>
      </c>
      <c r="I91" s="12">
        <v>0</v>
      </c>
      <c r="J91" s="12">
        <v>0</v>
      </c>
      <c r="K91" s="14">
        <f t="shared" si="17"/>
        <v>2.0372679238045421E-12</v>
      </c>
      <c r="L91" s="12">
        <v>0</v>
      </c>
      <c r="M91" s="12">
        <v>0</v>
      </c>
      <c r="N91" s="12">
        <v>0</v>
      </c>
      <c r="O91" s="14">
        <f t="shared" si="18"/>
        <v>0</v>
      </c>
      <c r="P91" s="12">
        <f>+'[1]ESTRUCTURA FASP 14'!AM2992</f>
        <v>3205134.04</v>
      </c>
      <c r="Q91" s="12">
        <v>0</v>
      </c>
      <c r="R91" s="12">
        <v>0</v>
      </c>
      <c r="S91" s="14">
        <f t="shared" si="19"/>
        <v>3205134.04</v>
      </c>
      <c r="T91" s="12">
        <f t="shared" si="20"/>
        <v>24865.959999999963</v>
      </c>
      <c r="U91" s="12">
        <f t="shared" si="20"/>
        <v>0</v>
      </c>
      <c r="V91" s="12">
        <f t="shared" si="20"/>
        <v>0</v>
      </c>
      <c r="W91" s="14">
        <f t="shared" si="21"/>
        <v>24865.959999999963</v>
      </c>
    </row>
    <row r="92" spans="1:23" ht="49.5" hidden="1" customHeight="1">
      <c r="A92" s="65"/>
      <c r="B92" s="10">
        <v>6000</v>
      </c>
      <c r="C92" s="11" t="s">
        <v>22</v>
      </c>
      <c r="D92" s="12">
        <v>0</v>
      </c>
      <c r="E92" s="12">
        <v>0</v>
      </c>
      <c r="F92" s="12">
        <v>0</v>
      </c>
      <c r="G92" s="13">
        <f t="shared" si="16"/>
        <v>0</v>
      </c>
      <c r="H92" s="12">
        <v>0</v>
      </c>
      <c r="I92" s="12">
        <v>0</v>
      </c>
      <c r="J92" s="12">
        <v>0</v>
      </c>
      <c r="K92" s="14">
        <f t="shared" si="17"/>
        <v>0</v>
      </c>
      <c r="L92" s="12">
        <v>0</v>
      </c>
      <c r="M92" s="12">
        <v>0</v>
      </c>
      <c r="N92" s="12">
        <v>0</v>
      </c>
      <c r="O92" s="14">
        <f t="shared" si="18"/>
        <v>0</v>
      </c>
      <c r="P92" s="12">
        <v>0</v>
      </c>
      <c r="Q92" s="12">
        <v>0</v>
      </c>
      <c r="R92" s="12">
        <v>0</v>
      </c>
      <c r="S92" s="14">
        <f t="shared" si="19"/>
        <v>0</v>
      </c>
      <c r="T92" s="12">
        <f t="shared" si="20"/>
        <v>0</v>
      </c>
      <c r="U92" s="12">
        <f t="shared" si="20"/>
        <v>0</v>
      </c>
      <c r="V92" s="12">
        <f t="shared" si="20"/>
        <v>0</v>
      </c>
      <c r="W92" s="14">
        <f t="shared" si="21"/>
        <v>0</v>
      </c>
    </row>
    <row r="93" spans="1:23" ht="64.5" customHeight="1">
      <c r="A93" s="63">
        <v>13</v>
      </c>
      <c r="B93" s="15"/>
      <c r="C93" s="18" t="s">
        <v>35</v>
      </c>
      <c r="D93" s="17">
        <f>SUM(D94:D99)</f>
        <v>400000</v>
      </c>
      <c r="E93" s="17">
        <f>SUM(E94:E99)</f>
        <v>0</v>
      </c>
      <c r="F93" s="17">
        <f t="shared" ref="F93:R93" si="24">SUM(F94:F99)</f>
        <v>2280000</v>
      </c>
      <c r="G93" s="9">
        <f t="shared" si="16"/>
        <v>2680000</v>
      </c>
      <c r="H93" s="17">
        <f t="shared" si="24"/>
        <v>0</v>
      </c>
      <c r="I93" s="17">
        <f>SUM(I94:I99)</f>
        <v>0</v>
      </c>
      <c r="J93" s="17">
        <f t="shared" si="24"/>
        <v>0</v>
      </c>
      <c r="K93" s="8">
        <f t="shared" si="17"/>
        <v>0</v>
      </c>
      <c r="L93" s="17">
        <f t="shared" si="24"/>
        <v>0</v>
      </c>
      <c r="M93" s="17">
        <f>SUM(M94:M99)</f>
        <v>0</v>
      </c>
      <c r="N93" s="17">
        <f t="shared" si="24"/>
        <v>0</v>
      </c>
      <c r="O93" s="8">
        <f t="shared" si="18"/>
        <v>0</v>
      </c>
      <c r="P93" s="17">
        <f t="shared" si="24"/>
        <v>400000</v>
      </c>
      <c r="Q93" s="17">
        <f>SUM(Q94:Q99)</f>
        <v>0</v>
      </c>
      <c r="R93" s="17">
        <f t="shared" si="24"/>
        <v>1926437.1300000001</v>
      </c>
      <c r="S93" s="8">
        <f t="shared" si="19"/>
        <v>2326437.13</v>
      </c>
      <c r="T93" s="17">
        <f t="shared" si="20"/>
        <v>0</v>
      </c>
      <c r="U93" s="17">
        <f t="shared" si="20"/>
        <v>0</v>
      </c>
      <c r="V93" s="17">
        <f t="shared" si="20"/>
        <v>353562.86999999988</v>
      </c>
      <c r="W93" s="8">
        <f t="shared" si="21"/>
        <v>353562.86999999988</v>
      </c>
    </row>
    <row r="94" spans="1:23" ht="48" customHeight="1">
      <c r="A94" s="64"/>
      <c r="B94" s="10">
        <v>1000</v>
      </c>
      <c r="C94" s="11" t="s">
        <v>17</v>
      </c>
      <c r="D94" s="12">
        <v>0</v>
      </c>
      <c r="E94" s="12">
        <v>0</v>
      </c>
      <c r="F94" s="12">
        <v>2000000</v>
      </c>
      <c r="G94" s="13">
        <f t="shared" si="16"/>
        <v>2000000</v>
      </c>
      <c r="H94" s="12">
        <v>0</v>
      </c>
      <c r="I94" s="12">
        <v>0</v>
      </c>
      <c r="J94" s="12">
        <v>0</v>
      </c>
      <c r="K94" s="14">
        <f t="shared" si="17"/>
        <v>0</v>
      </c>
      <c r="L94" s="12">
        <v>0</v>
      </c>
      <c r="M94" s="12">
        <v>0</v>
      </c>
      <c r="N94" s="12">
        <v>0</v>
      </c>
      <c r="O94" s="14">
        <f t="shared" si="18"/>
        <v>0</v>
      </c>
      <c r="P94" s="12">
        <v>0</v>
      </c>
      <c r="Q94" s="12">
        <v>0</v>
      </c>
      <c r="R94" s="12">
        <f>+'[1]ESTRUCTURA FASP 14'!AP3069</f>
        <v>1698150.1</v>
      </c>
      <c r="S94" s="14">
        <f t="shared" si="19"/>
        <v>1698150.1</v>
      </c>
      <c r="T94" s="12">
        <f t="shared" si="20"/>
        <v>0</v>
      </c>
      <c r="U94" s="12">
        <f t="shared" si="20"/>
        <v>0</v>
      </c>
      <c r="V94" s="12">
        <f t="shared" si="20"/>
        <v>301849.89999999991</v>
      </c>
      <c r="W94" s="14">
        <f t="shared" si="21"/>
        <v>301849.89999999991</v>
      </c>
    </row>
    <row r="95" spans="1:23" ht="48" customHeight="1">
      <c r="A95" s="64"/>
      <c r="B95" s="10">
        <v>2000</v>
      </c>
      <c r="C95" s="11" t="s">
        <v>18</v>
      </c>
      <c r="D95" s="12">
        <v>0</v>
      </c>
      <c r="E95" s="12">
        <v>0</v>
      </c>
      <c r="F95" s="12">
        <v>130000</v>
      </c>
      <c r="G95" s="13">
        <f t="shared" si="16"/>
        <v>130000</v>
      </c>
      <c r="H95" s="12">
        <v>0</v>
      </c>
      <c r="I95" s="12">
        <v>0</v>
      </c>
      <c r="J95" s="12">
        <v>0</v>
      </c>
      <c r="K95" s="14">
        <f t="shared" si="17"/>
        <v>0</v>
      </c>
      <c r="L95" s="12">
        <v>0</v>
      </c>
      <c r="M95" s="12">
        <v>0</v>
      </c>
      <c r="N95" s="12">
        <v>0</v>
      </c>
      <c r="O95" s="14">
        <f t="shared" si="18"/>
        <v>0</v>
      </c>
      <c r="P95" s="12">
        <v>0</v>
      </c>
      <c r="Q95" s="12">
        <v>0</v>
      </c>
      <c r="R95" s="12">
        <f>+'[1]ESTRUCTURA FASP 14'!AP3078</f>
        <v>129987.03</v>
      </c>
      <c r="S95" s="14">
        <f t="shared" si="19"/>
        <v>129987.03</v>
      </c>
      <c r="T95" s="12">
        <f t="shared" si="20"/>
        <v>0</v>
      </c>
      <c r="U95" s="12">
        <f t="shared" si="20"/>
        <v>0</v>
      </c>
      <c r="V95" s="12">
        <f t="shared" si="20"/>
        <v>12.970000000001164</v>
      </c>
      <c r="W95" s="14">
        <f t="shared" si="21"/>
        <v>12.970000000001164</v>
      </c>
    </row>
    <row r="96" spans="1:23" ht="48" customHeight="1">
      <c r="A96" s="64"/>
      <c r="B96" s="10">
        <v>3000</v>
      </c>
      <c r="C96" s="11" t="s">
        <v>19</v>
      </c>
      <c r="D96" s="12">
        <v>400000</v>
      </c>
      <c r="E96" s="12">
        <v>0</v>
      </c>
      <c r="F96" s="12">
        <v>150000</v>
      </c>
      <c r="G96" s="13">
        <f t="shared" si="16"/>
        <v>550000</v>
      </c>
      <c r="H96" s="12">
        <f>+'[1]ESTRUCTURA FASP 14'!AT3123</f>
        <v>0</v>
      </c>
      <c r="I96" s="12">
        <v>0</v>
      </c>
      <c r="J96" s="12">
        <v>0</v>
      </c>
      <c r="K96" s="14">
        <f t="shared" si="17"/>
        <v>0</v>
      </c>
      <c r="L96" s="12">
        <v>0</v>
      </c>
      <c r="M96" s="12">
        <v>0</v>
      </c>
      <c r="N96" s="12">
        <v>0</v>
      </c>
      <c r="O96" s="14">
        <f t="shared" si="18"/>
        <v>0</v>
      </c>
      <c r="P96" s="12">
        <f>+'[1]ESTRUCTURA FASP 14'!AM3123</f>
        <v>400000</v>
      </c>
      <c r="Q96" s="12">
        <v>0</v>
      </c>
      <c r="R96" s="12">
        <f>+'[1]ESTRUCTURA FASP 14'!AP3123</f>
        <v>98300</v>
      </c>
      <c r="S96" s="14">
        <f t="shared" si="19"/>
        <v>498300</v>
      </c>
      <c r="T96" s="12">
        <f t="shared" si="20"/>
        <v>0</v>
      </c>
      <c r="U96" s="12">
        <f t="shared" si="20"/>
        <v>0</v>
      </c>
      <c r="V96" s="12">
        <f t="shared" si="20"/>
        <v>51700</v>
      </c>
      <c r="W96" s="14">
        <f t="shared" si="21"/>
        <v>51700</v>
      </c>
    </row>
    <row r="97" spans="1:23" ht="54.95" hidden="1" customHeight="1">
      <c r="A97" s="64"/>
      <c r="B97" s="10">
        <v>4000</v>
      </c>
      <c r="C97" s="11" t="s">
        <v>20</v>
      </c>
      <c r="D97" s="12">
        <v>0</v>
      </c>
      <c r="E97" s="12">
        <v>0</v>
      </c>
      <c r="F97" s="12">
        <v>0</v>
      </c>
      <c r="G97" s="13">
        <f t="shared" si="16"/>
        <v>0</v>
      </c>
      <c r="H97" s="12">
        <v>0</v>
      </c>
      <c r="I97" s="12">
        <v>0</v>
      </c>
      <c r="J97" s="12">
        <v>0</v>
      </c>
      <c r="K97" s="14">
        <f t="shared" si="17"/>
        <v>0</v>
      </c>
      <c r="L97" s="12">
        <v>0</v>
      </c>
      <c r="M97" s="12">
        <v>0</v>
      </c>
      <c r="N97" s="12">
        <v>0</v>
      </c>
      <c r="O97" s="14">
        <f t="shared" si="18"/>
        <v>0</v>
      </c>
      <c r="P97" s="12">
        <v>0</v>
      </c>
      <c r="Q97" s="12">
        <v>0</v>
      </c>
      <c r="R97" s="12">
        <v>0</v>
      </c>
      <c r="S97" s="14">
        <f t="shared" si="19"/>
        <v>0</v>
      </c>
      <c r="T97" s="12">
        <f t="shared" si="20"/>
        <v>0</v>
      </c>
      <c r="U97" s="12">
        <f t="shared" si="20"/>
        <v>0</v>
      </c>
      <c r="V97" s="12">
        <f t="shared" si="20"/>
        <v>0</v>
      </c>
      <c r="W97" s="14">
        <f t="shared" si="21"/>
        <v>0</v>
      </c>
    </row>
    <row r="98" spans="1:23" ht="49.5" hidden="1" customHeight="1">
      <c r="A98" s="64"/>
      <c r="B98" s="10">
        <v>5000</v>
      </c>
      <c r="C98" s="11" t="s">
        <v>21</v>
      </c>
      <c r="D98" s="12">
        <v>0</v>
      </c>
      <c r="E98" s="12">
        <v>0</v>
      </c>
      <c r="F98" s="12">
        <v>0</v>
      </c>
      <c r="G98" s="13">
        <f t="shared" si="16"/>
        <v>0</v>
      </c>
      <c r="H98" s="12">
        <v>0</v>
      </c>
      <c r="I98" s="12">
        <v>0</v>
      </c>
      <c r="J98" s="12">
        <v>0</v>
      </c>
      <c r="K98" s="14">
        <f t="shared" si="17"/>
        <v>0</v>
      </c>
      <c r="L98" s="12">
        <v>0</v>
      </c>
      <c r="M98" s="12">
        <v>0</v>
      </c>
      <c r="N98" s="12">
        <v>0</v>
      </c>
      <c r="O98" s="14">
        <f t="shared" si="18"/>
        <v>0</v>
      </c>
      <c r="P98" s="12">
        <v>0</v>
      </c>
      <c r="Q98" s="12">
        <v>0</v>
      </c>
      <c r="R98" s="12">
        <v>0</v>
      </c>
      <c r="S98" s="14">
        <f t="shared" si="19"/>
        <v>0</v>
      </c>
      <c r="T98" s="12">
        <f t="shared" si="20"/>
        <v>0</v>
      </c>
      <c r="U98" s="12">
        <f t="shared" si="20"/>
        <v>0</v>
      </c>
      <c r="V98" s="12">
        <f t="shared" si="20"/>
        <v>0</v>
      </c>
      <c r="W98" s="14">
        <f t="shared" si="21"/>
        <v>0</v>
      </c>
    </row>
    <row r="99" spans="1:23" ht="49.5" hidden="1" customHeight="1">
      <c r="A99" s="65"/>
      <c r="B99" s="10">
        <v>6000</v>
      </c>
      <c r="C99" s="11" t="s">
        <v>22</v>
      </c>
      <c r="D99" s="12">
        <v>0</v>
      </c>
      <c r="E99" s="12">
        <v>0</v>
      </c>
      <c r="F99" s="12">
        <v>0</v>
      </c>
      <c r="G99" s="13">
        <f t="shared" si="16"/>
        <v>0</v>
      </c>
      <c r="H99" s="12">
        <v>0</v>
      </c>
      <c r="I99" s="12">
        <v>0</v>
      </c>
      <c r="J99" s="12">
        <v>0</v>
      </c>
      <c r="K99" s="14">
        <f t="shared" si="17"/>
        <v>0</v>
      </c>
      <c r="L99" s="12">
        <v>0</v>
      </c>
      <c r="M99" s="12">
        <v>0</v>
      </c>
      <c r="N99" s="12">
        <v>0</v>
      </c>
      <c r="O99" s="14">
        <f t="shared" si="18"/>
        <v>0</v>
      </c>
      <c r="P99" s="12">
        <v>0</v>
      </c>
      <c r="Q99" s="12">
        <v>0</v>
      </c>
      <c r="R99" s="12">
        <v>0</v>
      </c>
      <c r="S99" s="14">
        <f t="shared" si="19"/>
        <v>0</v>
      </c>
      <c r="T99" s="12">
        <f t="shared" si="20"/>
        <v>0</v>
      </c>
      <c r="U99" s="12">
        <f t="shared" si="20"/>
        <v>0</v>
      </c>
      <c r="V99" s="12">
        <f t="shared" si="20"/>
        <v>0</v>
      </c>
      <c r="W99" s="14">
        <f t="shared" si="21"/>
        <v>0</v>
      </c>
    </row>
    <row r="100" spans="1:23" ht="64.5" hidden="1" customHeight="1">
      <c r="A100" s="63">
        <v>14</v>
      </c>
      <c r="B100" s="15"/>
      <c r="C100" s="16" t="s">
        <v>36</v>
      </c>
      <c r="D100" s="17">
        <f>SUM(D101:D106)</f>
        <v>0</v>
      </c>
      <c r="E100" s="17">
        <f>SUM(E101:E106)</f>
        <v>0</v>
      </c>
      <c r="F100" s="17">
        <f t="shared" ref="F100:R100" si="25">SUM(F101:F106)</f>
        <v>0</v>
      </c>
      <c r="G100" s="9">
        <f t="shared" si="16"/>
        <v>0</v>
      </c>
      <c r="H100" s="17">
        <f t="shared" si="25"/>
        <v>0</v>
      </c>
      <c r="I100" s="17">
        <f>SUM(I101:I106)</f>
        <v>0</v>
      </c>
      <c r="J100" s="17">
        <f t="shared" si="25"/>
        <v>0</v>
      </c>
      <c r="K100" s="8">
        <f t="shared" si="17"/>
        <v>0</v>
      </c>
      <c r="L100" s="17">
        <f t="shared" si="25"/>
        <v>0</v>
      </c>
      <c r="M100" s="17">
        <f>SUM(M101:M106)</f>
        <v>0</v>
      </c>
      <c r="N100" s="17">
        <f t="shared" si="25"/>
        <v>0</v>
      </c>
      <c r="O100" s="8">
        <f t="shared" si="18"/>
        <v>0</v>
      </c>
      <c r="P100" s="17">
        <f t="shared" si="25"/>
        <v>0</v>
      </c>
      <c r="Q100" s="17">
        <f>SUM(Q101:Q106)</f>
        <v>0</v>
      </c>
      <c r="R100" s="17">
        <f t="shared" si="25"/>
        <v>0</v>
      </c>
      <c r="S100" s="8">
        <f t="shared" si="19"/>
        <v>0</v>
      </c>
      <c r="T100" s="17">
        <f t="shared" si="20"/>
        <v>0</v>
      </c>
      <c r="U100" s="17">
        <f t="shared" si="20"/>
        <v>0</v>
      </c>
      <c r="V100" s="17">
        <f t="shared" si="20"/>
        <v>0</v>
      </c>
      <c r="W100" s="8">
        <f t="shared" si="21"/>
        <v>0</v>
      </c>
    </row>
    <row r="101" spans="1:23" ht="49.5" hidden="1" customHeight="1">
      <c r="A101" s="64"/>
      <c r="B101" s="10">
        <v>1000</v>
      </c>
      <c r="C101" s="11" t="s">
        <v>17</v>
      </c>
      <c r="D101" s="12">
        <v>0</v>
      </c>
      <c r="E101" s="12">
        <v>0</v>
      </c>
      <c r="F101" s="12">
        <v>0</v>
      </c>
      <c r="G101" s="13">
        <f t="shared" si="16"/>
        <v>0</v>
      </c>
      <c r="H101" s="12">
        <v>0</v>
      </c>
      <c r="I101" s="12">
        <v>0</v>
      </c>
      <c r="J101" s="12">
        <v>0</v>
      </c>
      <c r="K101" s="14">
        <f t="shared" si="17"/>
        <v>0</v>
      </c>
      <c r="L101" s="12">
        <v>0</v>
      </c>
      <c r="M101" s="12">
        <v>0</v>
      </c>
      <c r="N101" s="12">
        <v>0</v>
      </c>
      <c r="O101" s="14">
        <f t="shared" si="18"/>
        <v>0</v>
      </c>
      <c r="P101" s="12">
        <v>0</v>
      </c>
      <c r="Q101" s="12">
        <v>0</v>
      </c>
      <c r="R101" s="12">
        <v>0</v>
      </c>
      <c r="S101" s="14">
        <f t="shared" si="19"/>
        <v>0</v>
      </c>
      <c r="T101" s="12">
        <f t="shared" si="20"/>
        <v>0</v>
      </c>
      <c r="U101" s="12">
        <f t="shared" si="20"/>
        <v>0</v>
      </c>
      <c r="V101" s="12">
        <f t="shared" si="20"/>
        <v>0</v>
      </c>
      <c r="W101" s="14">
        <f t="shared" si="21"/>
        <v>0</v>
      </c>
    </row>
    <row r="102" spans="1:23" ht="49.5" hidden="1" customHeight="1">
      <c r="A102" s="64"/>
      <c r="B102" s="10">
        <v>2000</v>
      </c>
      <c r="C102" s="11" t="s">
        <v>18</v>
      </c>
      <c r="D102" s="12">
        <v>0</v>
      </c>
      <c r="E102" s="12">
        <v>0</v>
      </c>
      <c r="F102" s="12">
        <v>0</v>
      </c>
      <c r="G102" s="13">
        <f t="shared" si="16"/>
        <v>0</v>
      </c>
      <c r="H102" s="12">
        <v>0</v>
      </c>
      <c r="I102" s="12">
        <v>0</v>
      </c>
      <c r="J102" s="12">
        <v>0</v>
      </c>
      <c r="K102" s="14">
        <f t="shared" si="17"/>
        <v>0</v>
      </c>
      <c r="L102" s="12">
        <v>0</v>
      </c>
      <c r="M102" s="12">
        <v>0</v>
      </c>
      <c r="N102" s="12">
        <v>0</v>
      </c>
      <c r="O102" s="14">
        <f t="shared" si="18"/>
        <v>0</v>
      </c>
      <c r="P102" s="12">
        <v>0</v>
      </c>
      <c r="Q102" s="12">
        <v>0</v>
      </c>
      <c r="R102" s="12">
        <v>0</v>
      </c>
      <c r="S102" s="14">
        <f t="shared" si="19"/>
        <v>0</v>
      </c>
      <c r="T102" s="12">
        <f t="shared" si="20"/>
        <v>0</v>
      </c>
      <c r="U102" s="12">
        <f t="shared" si="20"/>
        <v>0</v>
      </c>
      <c r="V102" s="12">
        <f t="shared" si="20"/>
        <v>0</v>
      </c>
      <c r="W102" s="14">
        <f t="shared" si="21"/>
        <v>0</v>
      </c>
    </row>
    <row r="103" spans="1:23" ht="49.5" hidden="1" customHeight="1">
      <c r="A103" s="64"/>
      <c r="B103" s="10">
        <v>3000</v>
      </c>
      <c r="C103" s="11" t="s">
        <v>19</v>
      </c>
      <c r="D103" s="12">
        <v>0</v>
      </c>
      <c r="E103" s="12">
        <v>0</v>
      </c>
      <c r="F103" s="12">
        <v>0</v>
      </c>
      <c r="G103" s="13">
        <f t="shared" si="16"/>
        <v>0</v>
      </c>
      <c r="H103" s="12">
        <v>0</v>
      </c>
      <c r="I103" s="12">
        <v>0</v>
      </c>
      <c r="J103" s="12">
        <v>0</v>
      </c>
      <c r="K103" s="14">
        <f t="shared" si="17"/>
        <v>0</v>
      </c>
      <c r="L103" s="12">
        <v>0</v>
      </c>
      <c r="M103" s="12">
        <v>0</v>
      </c>
      <c r="N103" s="12">
        <v>0</v>
      </c>
      <c r="O103" s="14">
        <f t="shared" si="18"/>
        <v>0</v>
      </c>
      <c r="P103" s="12">
        <v>0</v>
      </c>
      <c r="Q103" s="12">
        <v>0</v>
      </c>
      <c r="R103" s="12">
        <v>0</v>
      </c>
      <c r="S103" s="14">
        <f t="shared" si="19"/>
        <v>0</v>
      </c>
      <c r="T103" s="12">
        <f t="shared" si="20"/>
        <v>0</v>
      </c>
      <c r="U103" s="12">
        <f t="shared" si="20"/>
        <v>0</v>
      </c>
      <c r="V103" s="12">
        <f t="shared" si="20"/>
        <v>0</v>
      </c>
      <c r="W103" s="14">
        <f t="shared" si="21"/>
        <v>0</v>
      </c>
    </row>
    <row r="104" spans="1:23" ht="54.95" hidden="1" customHeight="1">
      <c r="A104" s="64"/>
      <c r="B104" s="10">
        <v>4000</v>
      </c>
      <c r="C104" s="11" t="s">
        <v>20</v>
      </c>
      <c r="D104" s="12">
        <v>0</v>
      </c>
      <c r="E104" s="12">
        <v>0</v>
      </c>
      <c r="F104" s="12">
        <v>0</v>
      </c>
      <c r="G104" s="13">
        <f t="shared" si="16"/>
        <v>0</v>
      </c>
      <c r="H104" s="12">
        <v>0</v>
      </c>
      <c r="I104" s="12">
        <v>0</v>
      </c>
      <c r="J104" s="12">
        <v>0</v>
      </c>
      <c r="K104" s="14">
        <f t="shared" si="17"/>
        <v>0</v>
      </c>
      <c r="L104" s="12">
        <v>0</v>
      </c>
      <c r="M104" s="12">
        <v>0</v>
      </c>
      <c r="N104" s="12">
        <v>0</v>
      </c>
      <c r="O104" s="14">
        <f t="shared" si="18"/>
        <v>0</v>
      </c>
      <c r="P104" s="12">
        <v>0</v>
      </c>
      <c r="Q104" s="12">
        <v>0</v>
      </c>
      <c r="R104" s="12">
        <v>0</v>
      </c>
      <c r="S104" s="14">
        <f t="shared" si="19"/>
        <v>0</v>
      </c>
      <c r="T104" s="12">
        <f t="shared" si="20"/>
        <v>0</v>
      </c>
      <c r="U104" s="12">
        <f t="shared" si="20"/>
        <v>0</v>
      </c>
      <c r="V104" s="12">
        <f t="shared" si="20"/>
        <v>0</v>
      </c>
      <c r="W104" s="14">
        <f t="shared" si="21"/>
        <v>0</v>
      </c>
    </row>
    <row r="105" spans="1:23" ht="49.5" hidden="1" customHeight="1">
      <c r="A105" s="64"/>
      <c r="B105" s="10">
        <v>5000</v>
      </c>
      <c r="C105" s="11" t="s">
        <v>21</v>
      </c>
      <c r="D105" s="12">
        <v>0</v>
      </c>
      <c r="E105" s="12">
        <v>0</v>
      </c>
      <c r="F105" s="12">
        <v>0</v>
      </c>
      <c r="G105" s="13">
        <f t="shared" si="16"/>
        <v>0</v>
      </c>
      <c r="H105" s="12">
        <v>0</v>
      </c>
      <c r="I105" s="12">
        <v>0</v>
      </c>
      <c r="J105" s="12">
        <v>0</v>
      </c>
      <c r="K105" s="14">
        <f t="shared" si="17"/>
        <v>0</v>
      </c>
      <c r="L105" s="12">
        <v>0</v>
      </c>
      <c r="M105" s="12">
        <v>0</v>
      </c>
      <c r="N105" s="12">
        <v>0</v>
      </c>
      <c r="O105" s="14">
        <f t="shared" si="18"/>
        <v>0</v>
      </c>
      <c r="P105" s="12">
        <v>0</v>
      </c>
      <c r="Q105" s="12">
        <v>0</v>
      </c>
      <c r="R105" s="12">
        <v>0</v>
      </c>
      <c r="S105" s="14">
        <f t="shared" si="19"/>
        <v>0</v>
      </c>
      <c r="T105" s="12">
        <f t="shared" si="20"/>
        <v>0</v>
      </c>
      <c r="U105" s="12">
        <f t="shared" si="20"/>
        <v>0</v>
      </c>
      <c r="V105" s="12">
        <f t="shared" si="20"/>
        <v>0</v>
      </c>
      <c r="W105" s="14">
        <f t="shared" si="21"/>
        <v>0</v>
      </c>
    </row>
    <row r="106" spans="1:23" ht="49.5" hidden="1" customHeight="1">
      <c r="A106" s="65"/>
      <c r="B106" s="10">
        <v>6000</v>
      </c>
      <c r="C106" s="11" t="s">
        <v>22</v>
      </c>
      <c r="D106" s="12">
        <v>0</v>
      </c>
      <c r="E106" s="12">
        <v>0</v>
      </c>
      <c r="F106" s="12">
        <v>0</v>
      </c>
      <c r="G106" s="13">
        <f t="shared" si="16"/>
        <v>0</v>
      </c>
      <c r="H106" s="12">
        <v>0</v>
      </c>
      <c r="I106" s="12">
        <v>0</v>
      </c>
      <c r="J106" s="12">
        <v>0</v>
      </c>
      <c r="K106" s="14">
        <f t="shared" si="17"/>
        <v>0</v>
      </c>
      <c r="L106" s="12">
        <v>0</v>
      </c>
      <c r="M106" s="12">
        <v>0</v>
      </c>
      <c r="N106" s="12">
        <v>0</v>
      </c>
      <c r="O106" s="14">
        <f t="shared" si="18"/>
        <v>0</v>
      </c>
      <c r="P106" s="12">
        <v>0</v>
      </c>
      <c r="Q106" s="12">
        <v>0</v>
      </c>
      <c r="R106" s="12">
        <v>0</v>
      </c>
      <c r="S106" s="14">
        <f t="shared" si="19"/>
        <v>0</v>
      </c>
      <c r="T106" s="12">
        <f t="shared" si="20"/>
        <v>0</v>
      </c>
      <c r="U106" s="12">
        <f t="shared" si="20"/>
        <v>0</v>
      </c>
      <c r="V106" s="12">
        <f t="shared" si="20"/>
        <v>0</v>
      </c>
      <c r="W106" s="14">
        <f t="shared" si="21"/>
        <v>0</v>
      </c>
    </row>
    <row r="107" spans="1:23" ht="64.5" hidden="1" customHeight="1">
      <c r="A107" s="63">
        <v>15</v>
      </c>
      <c r="B107" s="15"/>
      <c r="C107" s="16" t="s">
        <v>37</v>
      </c>
      <c r="D107" s="17">
        <f>SUM(D108:D113)</f>
        <v>0</v>
      </c>
      <c r="E107" s="17">
        <f>SUM(E108:E113)</f>
        <v>0</v>
      </c>
      <c r="F107" s="17">
        <f t="shared" ref="F107:R107" si="26">SUM(F108:F113)</f>
        <v>0</v>
      </c>
      <c r="G107" s="9">
        <f t="shared" si="16"/>
        <v>0</v>
      </c>
      <c r="H107" s="17">
        <f t="shared" si="26"/>
        <v>0</v>
      </c>
      <c r="I107" s="17">
        <f>SUM(I108:I113)</f>
        <v>0</v>
      </c>
      <c r="J107" s="17">
        <f t="shared" si="26"/>
        <v>0</v>
      </c>
      <c r="K107" s="8">
        <f t="shared" si="17"/>
        <v>0</v>
      </c>
      <c r="L107" s="17">
        <f t="shared" si="26"/>
        <v>0</v>
      </c>
      <c r="M107" s="17">
        <f>SUM(M108:M113)</f>
        <v>0</v>
      </c>
      <c r="N107" s="17">
        <f t="shared" si="26"/>
        <v>0</v>
      </c>
      <c r="O107" s="8">
        <f t="shared" si="18"/>
        <v>0</v>
      </c>
      <c r="P107" s="17">
        <f t="shared" si="26"/>
        <v>0</v>
      </c>
      <c r="Q107" s="17">
        <f>SUM(Q108:Q113)</f>
        <v>0</v>
      </c>
      <c r="R107" s="17">
        <f t="shared" si="26"/>
        <v>0</v>
      </c>
      <c r="S107" s="8">
        <f t="shared" si="19"/>
        <v>0</v>
      </c>
      <c r="T107" s="17">
        <f t="shared" si="20"/>
        <v>0</v>
      </c>
      <c r="U107" s="17">
        <f t="shared" si="20"/>
        <v>0</v>
      </c>
      <c r="V107" s="17">
        <f t="shared" si="20"/>
        <v>0</v>
      </c>
      <c r="W107" s="8">
        <f t="shared" si="21"/>
        <v>0</v>
      </c>
    </row>
    <row r="108" spans="1:23" ht="49.5" hidden="1" customHeight="1">
      <c r="A108" s="64"/>
      <c r="B108" s="10">
        <v>1000</v>
      </c>
      <c r="C108" s="11" t="s">
        <v>17</v>
      </c>
      <c r="D108" s="12">
        <v>0</v>
      </c>
      <c r="E108" s="12">
        <v>0</v>
      </c>
      <c r="F108" s="12">
        <v>0</v>
      </c>
      <c r="G108" s="13">
        <f t="shared" si="16"/>
        <v>0</v>
      </c>
      <c r="H108" s="12">
        <v>0</v>
      </c>
      <c r="I108" s="12">
        <v>0</v>
      </c>
      <c r="J108" s="12">
        <v>0</v>
      </c>
      <c r="K108" s="14">
        <f t="shared" si="17"/>
        <v>0</v>
      </c>
      <c r="L108" s="12">
        <v>0</v>
      </c>
      <c r="M108" s="12">
        <v>0</v>
      </c>
      <c r="N108" s="12">
        <v>0</v>
      </c>
      <c r="O108" s="14">
        <f t="shared" si="18"/>
        <v>0</v>
      </c>
      <c r="P108" s="12">
        <v>0</v>
      </c>
      <c r="Q108" s="12">
        <v>0</v>
      </c>
      <c r="R108" s="12">
        <v>0</v>
      </c>
      <c r="S108" s="14">
        <f t="shared" si="19"/>
        <v>0</v>
      </c>
      <c r="T108" s="12">
        <f t="shared" si="20"/>
        <v>0</v>
      </c>
      <c r="U108" s="12">
        <f t="shared" si="20"/>
        <v>0</v>
      </c>
      <c r="V108" s="12">
        <f t="shared" si="20"/>
        <v>0</v>
      </c>
      <c r="W108" s="14">
        <f t="shared" si="21"/>
        <v>0</v>
      </c>
    </row>
    <row r="109" spans="1:23" ht="49.5" hidden="1" customHeight="1">
      <c r="A109" s="64"/>
      <c r="B109" s="10">
        <v>2000</v>
      </c>
      <c r="C109" s="11" t="s">
        <v>18</v>
      </c>
      <c r="D109" s="12">
        <v>0</v>
      </c>
      <c r="E109" s="12">
        <v>0</v>
      </c>
      <c r="F109" s="12">
        <v>0</v>
      </c>
      <c r="G109" s="13">
        <f t="shared" si="16"/>
        <v>0</v>
      </c>
      <c r="H109" s="12">
        <v>0</v>
      </c>
      <c r="I109" s="12">
        <v>0</v>
      </c>
      <c r="J109" s="12">
        <v>0</v>
      </c>
      <c r="K109" s="14">
        <f t="shared" si="17"/>
        <v>0</v>
      </c>
      <c r="L109" s="12">
        <v>0</v>
      </c>
      <c r="M109" s="12">
        <v>0</v>
      </c>
      <c r="N109" s="12">
        <v>0</v>
      </c>
      <c r="O109" s="14">
        <f t="shared" si="18"/>
        <v>0</v>
      </c>
      <c r="P109" s="12">
        <v>0</v>
      </c>
      <c r="Q109" s="12">
        <v>0</v>
      </c>
      <c r="R109" s="12">
        <v>0</v>
      </c>
      <c r="S109" s="14">
        <f t="shared" si="19"/>
        <v>0</v>
      </c>
      <c r="T109" s="12">
        <f t="shared" si="20"/>
        <v>0</v>
      </c>
      <c r="U109" s="12">
        <f t="shared" si="20"/>
        <v>0</v>
      </c>
      <c r="V109" s="12">
        <f t="shared" si="20"/>
        <v>0</v>
      </c>
      <c r="W109" s="14">
        <f t="shared" si="21"/>
        <v>0</v>
      </c>
    </row>
    <row r="110" spans="1:23" ht="49.5" hidden="1" customHeight="1">
      <c r="A110" s="64"/>
      <c r="B110" s="10">
        <v>3000</v>
      </c>
      <c r="C110" s="11" t="s">
        <v>19</v>
      </c>
      <c r="D110" s="12">
        <v>0</v>
      </c>
      <c r="E110" s="12">
        <v>0</v>
      </c>
      <c r="F110" s="12">
        <v>0</v>
      </c>
      <c r="G110" s="13">
        <f t="shared" si="16"/>
        <v>0</v>
      </c>
      <c r="H110" s="12">
        <v>0</v>
      </c>
      <c r="I110" s="12">
        <v>0</v>
      </c>
      <c r="J110" s="12">
        <v>0</v>
      </c>
      <c r="K110" s="14">
        <f t="shared" si="17"/>
        <v>0</v>
      </c>
      <c r="L110" s="12">
        <v>0</v>
      </c>
      <c r="M110" s="12">
        <v>0</v>
      </c>
      <c r="N110" s="12">
        <v>0</v>
      </c>
      <c r="O110" s="14">
        <f t="shared" si="18"/>
        <v>0</v>
      </c>
      <c r="P110" s="12">
        <v>0</v>
      </c>
      <c r="Q110" s="12">
        <v>0</v>
      </c>
      <c r="R110" s="12">
        <v>0</v>
      </c>
      <c r="S110" s="14">
        <f t="shared" si="19"/>
        <v>0</v>
      </c>
      <c r="T110" s="12">
        <f t="shared" si="20"/>
        <v>0</v>
      </c>
      <c r="U110" s="12">
        <f t="shared" si="20"/>
        <v>0</v>
      </c>
      <c r="V110" s="12">
        <f t="shared" si="20"/>
        <v>0</v>
      </c>
      <c r="W110" s="14">
        <f t="shared" si="21"/>
        <v>0</v>
      </c>
    </row>
    <row r="111" spans="1:23" ht="54.95" hidden="1" customHeight="1">
      <c r="A111" s="64"/>
      <c r="B111" s="10">
        <v>4000</v>
      </c>
      <c r="C111" s="11" t="s">
        <v>20</v>
      </c>
      <c r="D111" s="12">
        <v>0</v>
      </c>
      <c r="E111" s="12">
        <v>0</v>
      </c>
      <c r="F111" s="12">
        <v>0</v>
      </c>
      <c r="G111" s="13">
        <f t="shared" si="16"/>
        <v>0</v>
      </c>
      <c r="H111" s="12">
        <v>0</v>
      </c>
      <c r="I111" s="12">
        <v>0</v>
      </c>
      <c r="J111" s="12">
        <v>0</v>
      </c>
      <c r="K111" s="14">
        <f t="shared" si="17"/>
        <v>0</v>
      </c>
      <c r="L111" s="12">
        <v>0</v>
      </c>
      <c r="M111" s="12">
        <v>0</v>
      </c>
      <c r="N111" s="12">
        <v>0</v>
      </c>
      <c r="O111" s="14">
        <f t="shared" si="18"/>
        <v>0</v>
      </c>
      <c r="P111" s="12">
        <v>0</v>
      </c>
      <c r="Q111" s="12">
        <v>0</v>
      </c>
      <c r="R111" s="12">
        <v>0</v>
      </c>
      <c r="S111" s="14">
        <f t="shared" si="19"/>
        <v>0</v>
      </c>
      <c r="T111" s="12">
        <f t="shared" si="20"/>
        <v>0</v>
      </c>
      <c r="U111" s="12">
        <f t="shared" si="20"/>
        <v>0</v>
      </c>
      <c r="V111" s="12">
        <f t="shared" si="20"/>
        <v>0</v>
      </c>
      <c r="W111" s="14">
        <f t="shared" si="21"/>
        <v>0</v>
      </c>
    </row>
    <row r="112" spans="1:23" ht="49.5" hidden="1" customHeight="1">
      <c r="A112" s="64"/>
      <c r="B112" s="10">
        <v>5000</v>
      </c>
      <c r="C112" s="11" t="s">
        <v>21</v>
      </c>
      <c r="D112" s="12">
        <v>0</v>
      </c>
      <c r="E112" s="12">
        <v>0</v>
      </c>
      <c r="F112" s="12">
        <v>0</v>
      </c>
      <c r="G112" s="13">
        <f t="shared" si="16"/>
        <v>0</v>
      </c>
      <c r="H112" s="12">
        <v>0</v>
      </c>
      <c r="I112" s="12">
        <v>0</v>
      </c>
      <c r="J112" s="12">
        <v>0</v>
      </c>
      <c r="K112" s="14">
        <f t="shared" si="17"/>
        <v>0</v>
      </c>
      <c r="L112" s="12">
        <v>0</v>
      </c>
      <c r="M112" s="12">
        <v>0</v>
      </c>
      <c r="N112" s="12">
        <v>0</v>
      </c>
      <c r="O112" s="14">
        <f t="shared" si="18"/>
        <v>0</v>
      </c>
      <c r="P112" s="12">
        <v>0</v>
      </c>
      <c r="Q112" s="12">
        <v>0</v>
      </c>
      <c r="R112" s="12">
        <v>0</v>
      </c>
      <c r="S112" s="14">
        <f t="shared" si="19"/>
        <v>0</v>
      </c>
      <c r="T112" s="12">
        <f t="shared" si="20"/>
        <v>0</v>
      </c>
      <c r="U112" s="12">
        <f t="shared" si="20"/>
        <v>0</v>
      </c>
      <c r="V112" s="12">
        <f t="shared" si="20"/>
        <v>0</v>
      </c>
      <c r="W112" s="14">
        <f t="shared" si="21"/>
        <v>0</v>
      </c>
    </row>
    <row r="113" spans="1:23" ht="49.5" hidden="1" customHeight="1">
      <c r="A113" s="65"/>
      <c r="B113" s="10">
        <v>6000</v>
      </c>
      <c r="C113" s="11" t="s">
        <v>22</v>
      </c>
      <c r="D113" s="12">
        <v>0</v>
      </c>
      <c r="E113" s="12">
        <v>0</v>
      </c>
      <c r="F113" s="12">
        <v>0</v>
      </c>
      <c r="G113" s="13">
        <f t="shared" si="16"/>
        <v>0</v>
      </c>
      <c r="H113" s="12">
        <v>0</v>
      </c>
      <c r="I113" s="12">
        <v>0</v>
      </c>
      <c r="J113" s="12">
        <v>0</v>
      </c>
      <c r="K113" s="14">
        <f t="shared" si="17"/>
        <v>0</v>
      </c>
      <c r="L113" s="12">
        <v>0</v>
      </c>
      <c r="M113" s="12">
        <v>0</v>
      </c>
      <c r="N113" s="12">
        <v>0</v>
      </c>
      <c r="O113" s="14">
        <f t="shared" si="18"/>
        <v>0</v>
      </c>
      <c r="P113" s="12">
        <v>0</v>
      </c>
      <c r="Q113" s="12">
        <v>0</v>
      </c>
      <c r="R113" s="12">
        <v>0</v>
      </c>
      <c r="S113" s="14">
        <f t="shared" si="19"/>
        <v>0</v>
      </c>
      <c r="T113" s="12">
        <f t="shared" si="20"/>
        <v>0</v>
      </c>
      <c r="U113" s="12">
        <f t="shared" si="20"/>
        <v>0</v>
      </c>
      <c r="V113" s="12">
        <f t="shared" si="20"/>
        <v>0</v>
      </c>
      <c r="W113" s="14">
        <f t="shared" si="21"/>
        <v>0</v>
      </c>
    </row>
    <row r="114" spans="1:23" ht="64.5" hidden="1" customHeight="1">
      <c r="A114" s="63">
        <v>16</v>
      </c>
      <c r="B114" s="15"/>
      <c r="C114" s="18" t="s">
        <v>38</v>
      </c>
      <c r="D114" s="17">
        <f>SUM(D115:D120)</f>
        <v>0</v>
      </c>
      <c r="E114" s="17">
        <f>SUM(E115:E120)</f>
        <v>0</v>
      </c>
      <c r="F114" s="17">
        <f t="shared" ref="F114:R114" si="27">SUM(F115:F120)</f>
        <v>0</v>
      </c>
      <c r="G114" s="9">
        <f t="shared" si="16"/>
        <v>0</v>
      </c>
      <c r="H114" s="17">
        <f t="shared" si="27"/>
        <v>0</v>
      </c>
      <c r="I114" s="17">
        <f>SUM(I115:I120)</f>
        <v>0</v>
      </c>
      <c r="J114" s="17">
        <f t="shared" si="27"/>
        <v>0</v>
      </c>
      <c r="K114" s="8">
        <f t="shared" si="17"/>
        <v>0</v>
      </c>
      <c r="L114" s="17">
        <f t="shared" si="27"/>
        <v>0</v>
      </c>
      <c r="M114" s="17">
        <f>SUM(M115:M120)</f>
        <v>0</v>
      </c>
      <c r="N114" s="17">
        <f t="shared" si="27"/>
        <v>0</v>
      </c>
      <c r="O114" s="8">
        <f t="shared" si="18"/>
        <v>0</v>
      </c>
      <c r="P114" s="17">
        <f t="shared" si="27"/>
        <v>0</v>
      </c>
      <c r="Q114" s="17">
        <f>SUM(Q115:Q120)</f>
        <v>0</v>
      </c>
      <c r="R114" s="17">
        <f t="shared" si="27"/>
        <v>0</v>
      </c>
      <c r="S114" s="8">
        <f t="shared" si="19"/>
        <v>0</v>
      </c>
      <c r="T114" s="17">
        <f t="shared" si="20"/>
        <v>0</v>
      </c>
      <c r="U114" s="17">
        <f t="shared" si="20"/>
        <v>0</v>
      </c>
      <c r="V114" s="17">
        <f t="shared" si="20"/>
        <v>0</v>
      </c>
      <c r="W114" s="8">
        <f t="shared" si="21"/>
        <v>0</v>
      </c>
    </row>
    <row r="115" spans="1:23" ht="49.5" hidden="1" customHeight="1">
      <c r="A115" s="64"/>
      <c r="B115" s="10">
        <v>1000</v>
      </c>
      <c r="C115" s="11" t="s">
        <v>17</v>
      </c>
      <c r="D115" s="12">
        <v>0</v>
      </c>
      <c r="E115" s="12">
        <v>0</v>
      </c>
      <c r="F115" s="12">
        <v>0</v>
      </c>
      <c r="G115" s="13">
        <f t="shared" si="16"/>
        <v>0</v>
      </c>
      <c r="H115" s="12">
        <v>0</v>
      </c>
      <c r="I115" s="12">
        <v>0</v>
      </c>
      <c r="J115" s="12">
        <v>0</v>
      </c>
      <c r="K115" s="14">
        <f t="shared" si="17"/>
        <v>0</v>
      </c>
      <c r="L115" s="12">
        <v>0</v>
      </c>
      <c r="M115" s="12">
        <v>0</v>
      </c>
      <c r="N115" s="12">
        <v>0</v>
      </c>
      <c r="O115" s="14">
        <f t="shared" si="18"/>
        <v>0</v>
      </c>
      <c r="P115" s="12">
        <v>0</v>
      </c>
      <c r="Q115" s="12">
        <v>0</v>
      </c>
      <c r="R115" s="12">
        <v>0</v>
      </c>
      <c r="S115" s="14">
        <f t="shared" si="19"/>
        <v>0</v>
      </c>
      <c r="T115" s="12">
        <f t="shared" si="20"/>
        <v>0</v>
      </c>
      <c r="U115" s="12">
        <f t="shared" si="20"/>
        <v>0</v>
      </c>
      <c r="V115" s="12">
        <f t="shared" si="20"/>
        <v>0</v>
      </c>
      <c r="W115" s="14">
        <f t="shared" si="21"/>
        <v>0</v>
      </c>
    </row>
    <row r="116" spans="1:23" ht="49.5" hidden="1" customHeight="1">
      <c r="A116" s="64"/>
      <c r="B116" s="10">
        <v>2000</v>
      </c>
      <c r="C116" s="11" t="s">
        <v>18</v>
      </c>
      <c r="D116" s="12">
        <v>0</v>
      </c>
      <c r="E116" s="12">
        <v>0</v>
      </c>
      <c r="F116" s="12">
        <v>0</v>
      </c>
      <c r="G116" s="13">
        <f t="shared" si="16"/>
        <v>0</v>
      </c>
      <c r="H116" s="12">
        <v>0</v>
      </c>
      <c r="I116" s="12">
        <v>0</v>
      </c>
      <c r="J116" s="12">
        <v>0</v>
      </c>
      <c r="K116" s="14">
        <f t="shared" si="17"/>
        <v>0</v>
      </c>
      <c r="L116" s="12">
        <v>0</v>
      </c>
      <c r="M116" s="12">
        <v>0</v>
      </c>
      <c r="N116" s="12">
        <v>0</v>
      </c>
      <c r="O116" s="14">
        <f t="shared" si="18"/>
        <v>0</v>
      </c>
      <c r="P116" s="12">
        <v>0</v>
      </c>
      <c r="Q116" s="12">
        <v>0</v>
      </c>
      <c r="R116" s="12">
        <v>0</v>
      </c>
      <c r="S116" s="14">
        <f t="shared" si="19"/>
        <v>0</v>
      </c>
      <c r="T116" s="12">
        <f t="shared" si="20"/>
        <v>0</v>
      </c>
      <c r="U116" s="12">
        <f t="shared" si="20"/>
        <v>0</v>
      </c>
      <c r="V116" s="12">
        <f t="shared" si="20"/>
        <v>0</v>
      </c>
      <c r="W116" s="14">
        <f t="shared" si="21"/>
        <v>0</v>
      </c>
    </row>
    <row r="117" spans="1:23" ht="49.5" hidden="1" customHeight="1">
      <c r="A117" s="64"/>
      <c r="B117" s="10">
        <v>3000</v>
      </c>
      <c r="C117" s="11" t="s">
        <v>19</v>
      </c>
      <c r="D117" s="12">
        <v>0</v>
      </c>
      <c r="E117" s="12">
        <v>0</v>
      </c>
      <c r="F117" s="12">
        <v>0</v>
      </c>
      <c r="G117" s="13">
        <f t="shared" si="16"/>
        <v>0</v>
      </c>
      <c r="H117" s="12">
        <v>0</v>
      </c>
      <c r="I117" s="12">
        <v>0</v>
      </c>
      <c r="J117" s="12">
        <v>0</v>
      </c>
      <c r="K117" s="14">
        <f t="shared" si="17"/>
        <v>0</v>
      </c>
      <c r="L117" s="12">
        <v>0</v>
      </c>
      <c r="M117" s="12">
        <v>0</v>
      </c>
      <c r="N117" s="12">
        <v>0</v>
      </c>
      <c r="O117" s="14">
        <f t="shared" si="18"/>
        <v>0</v>
      </c>
      <c r="P117" s="12">
        <v>0</v>
      </c>
      <c r="Q117" s="12">
        <v>0</v>
      </c>
      <c r="R117" s="12">
        <v>0</v>
      </c>
      <c r="S117" s="14">
        <f t="shared" si="19"/>
        <v>0</v>
      </c>
      <c r="T117" s="12">
        <f t="shared" si="20"/>
        <v>0</v>
      </c>
      <c r="U117" s="12">
        <f t="shared" si="20"/>
        <v>0</v>
      </c>
      <c r="V117" s="12">
        <f t="shared" si="20"/>
        <v>0</v>
      </c>
      <c r="W117" s="14">
        <f t="shared" si="21"/>
        <v>0</v>
      </c>
    </row>
    <row r="118" spans="1:23" ht="54.95" hidden="1" customHeight="1">
      <c r="A118" s="64"/>
      <c r="B118" s="10">
        <v>4000</v>
      </c>
      <c r="C118" s="11" t="s">
        <v>20</v>
      </c>
      <c r="D118" s="12">
        <v>0</v>
      </c>
      <c r="E118" s="12">
        <v>0</v>
      </c>
      <c r="F118" s="12">
        <v>0</v>
      </c>
      <c r="G118" s="13">
        <f t="shared" si="16"/>
        <v>0</v>
      </c>
      <c r="H118" s="12">
        <v>0</v>
      </c>
      <c r="I118" s="12">
        <v>0</v>
      </c>
      <c r="J118" s="12">
        <v>0</v>
      </c>
      <c r="K118" s="14">
        <f t="shared" si="17"/>
        <v>0</v>
      </c>
      <c r="L118" s="12">
        <v>0</v>
      </c>
      <c r="M118" s="12">
        <v>0</v>
      </c>
      <c r="N118" s="12">
        <v>0</v>
      </c>
      <c r="O118" s="14">
        <f t="shared" si="18"/>
        <v>0</v>
      </c>
      <c r="P118" s="12">
        <v>0</v>
      </c>
      <c r="Q118" s="12">
        <v>0</v>
      </c>
      <c r="R118" s="12">
        <v>0</v>
      </c>
      <c r="S118" s="14">
        <f t="shared" si="19"/>
        <v>0</v>
      </c>
      <c r="T118" s="12">
        <f t="shared" si="20"/>
        <v>0</v>
      </c>
      <c r="U118" s="12">
        <f t="shared" si="20"/>
        <v>0</v>
      </c>
      <c r="V118" s="12">
        <f t="shared" si="20"/>
        <v>0</v>
      </c>
      <c r="W118" s="14">
        <f t="shared" si="21"/>
        <v>0</v>
      </c>
    </row>
    <row r="119" spans="1:23" ht="49.5" hidden="1" customHeight="1">
      <c r="A119" s="64"/>
      <c r="B119" s="10">
        <v>5000</v>
      </c>
      <c r="C119" s="11" t="s">
        <v>21</v>
      </c>
      <c r="D119" s="12">
        <v>0</v>
      </c>
      <c r="E119" s="12">
        <v>0</v>
      </c>
      <c r="F119" s="12">
        <v>0</v>
      </c>
      <c r="G119" s="13">
        <f t="shared" si="16"/>
        <v>0</v>
      </c>
      <c r="H119" s="12">
        <v>0</v>
      </c>
      <c r="I119" s="12">
        <v>0</v>
      </c>
      <c r="J119" s="12">
        <v>0</v>
      </c>
      <c r="K119" s="14">
        <f t="shared" si="17"/>
        <v>0</v>
      </c>
      <c r="L119" s="12">
        <v>0</v>
      </c>
      <c r="M119" s="12">
        <v>0</v>
      </c>
      <c r="N119" s="12">
        <v>0</v>
      </c>
      <c r="O119" s="14">
        <f t="shared" si="18"/>
        <v>0</v>
      </c>
      <c r="P119" s="12">
        <v>0</v>
      </c>
      <c r="Q119" s="12">
        <v>0</v>
      </c>
      <c r="R119" s="12">
        <v>0</v>
      </c>
      <c r="S119" s="14">
        <f t="shared" si="19"/>
        <v>0</v>
      </c>
      <c r="T119" s="12">
        <f t="shared" si="20"/>
        <v>0</v>
      </c>
      <c r="U119" s="12">
        <f t="shared" si="20"/>
        <v>0</v>
      </c>
      <c r="V119" s="12">
        <f t="shared" si="20"/>
        <v>0</v>
      </c>
      <c r="W119" s="14">
        <f t="shared" si="21"/>
        <v>0</v>
      </c>
    </row>
    <row r="120" spans="1:23" ht="49.5" hidden="1" customHeight="1">
      <c r="A120" s="65"/>
      <c r="B120" s="10">
        <v>6000</v>
      </c>
      <c r="C120" s="11" t="s">
        <v>22</v>
      </c>
      <c r="D120" s="12">
        <v>0</v>
      </c>
      <c r="E120" s="12">
        <v>0</v>
      </c>
      <c r="F120" s="12">
        <v>0</v>
      </c>
      <c r="G120" s="13">
        <f t="shared" si="16"/>
        <v>0</v>
      </c>
      <c r="H120" s="12">
        <v>0</v>
      </c>
      <c r="I120" s="12">
        <v>0</v>
      </c>
      <c r="J120" s="12">
        <v>0</v>
      </c>
      <c r="K120" s="14">
        <f t="shared" si="17"/>
        <v>0</v>
      </c>
      <c r="L120" s="12">
        <v>0</v>
      </c>
      <c r="M120" s="12">
        <v>0</v>
      </c>
      <c r="N120" s="12">
        <v>0</v>
      </c>
      <c r="O120" s="14">
        <f t="shared" si="18"/>
        <v>0</v>
      </c>
      <c r="P120" s="12">
        <v>0</v>
      </c>
      <c r="Q120" s="12">
        <v>0</v>
      </c>
      <c r="R120" s="12">
        <v>0</v>
      </c>
      <c r="S120" s="14">
        <f t="shared" si="19"/>
        <v>0</v>
      </c>
      <c r="T120" s="12">
        <f t="shared" si="20"/>
        <v>0</v>
      </c>
      <c r="U120" s="12">
        <f t="shared" si="20"/>
        <v>0</v>
      </c>
      <c r="V120" s="12">
        <f t="shared" si="20"/>
        <v>0</v>
      </c>
      <c r="W120" s="14">
        <f t="shared" si="21"/>
        <v>0</v>
      </c>
    </row>
    <row r="121" spans="1:23" ht="94.5" customHeight="1">
      <c r="A121" s="63">
        <v>17</v>
      </c>
      <c r="B121" s="15"/>
      <c r="C121" s="16" t="s">
        <v>39</v>
      </c>
      <c r="D121" s="17">
        <f>SUM(D122:D127)</f>
        <v>11476275.85</v>
      </c>
      <c r="E121" s="17">
        <f>SUM(E122:E127)</f>
        <v>8851904</v>
      </c>
      <c r="F121" s="17">
        <f t="shared" ref="F121:R121" si="28">SUM(F122:F127)</f>
        <v>14600000</v>
      </c>
      <c r="G121" s="9">
        <f t="shared" si="16"/>
        <v>34928179.850000001</v>
      </c>
      <c r="H121" s="17">
        <f t="shared" si="28"/>
        <v>5.9604632340892749E-10</v>
      </c>
      <c r="I121" s="17">
        <f>SUM(I122:I127)</f>
        <v>0</v>
      </c>
      <c r="J121" s="17">
        <f t="shared" si="28"/>
        <v>0</v>
      </c>
      <c r="K121" s="8">
        <f t="shared" si="17"/>
        <v>5.9604632340892749E-10</v>
      </c>
      <c r="L121" s="17">
        <f t="shared" si="28"/>
        <v>0</v>
      </c>
      <c r="M121" s="17">
        <f>SUM(M122:M127)</f>
        <v>0</v>
      </c>
      <c r="N121" s="17">
        <f t="shared" si="28"/>
        <v>0</v>
      </c>
      <c r="O121" s="8">
        <f t="shared" si="18"/>
        <v>0</v>
      </c>
      <c r="P121" s="17">
        <f t="shared" si="28"/>
        <v>11633363.539999999</v>
      </c>
      <c r="Q121" s="17">
        <f>SUM(Q122:Q127)</f>
        <v>8851904</v>
      </c>
      <c r="R121" s="17">
        <f t="shared" si="28"/>
        <v>14374761.35</v>
      </c>
      <c r="S121" s="8">
        <f t="shared" si="19"/>
        <v>34860028.890000001</v>
      </c>
      <c r="T121" s="17">
        <f t="shared" si="20"/>
        <v>-157087.68999999948</v>
      </c>
      <c r="U121" s="17">
        <f t="shared" si="20"/>
        <v>0</v>
      </c>
      <c r="V121" s="17">
        <f t="shared" si="20"/>
        <v>225238.65000000037</v>
      </c>
      <c r="W121" s="8">
        <f t="shared" si="21"/>
        <v>68150.960000000894</v>
      </c>
    </row>
    <row r="122" spans="1:23" ht="49.5" hidden="1" customHeight="1">
      <c r="A122" s="64"/>
      <c r="B122" s="10">
        <v>1000</v>
      </c>
      <c r="C122" s="11" t="s">
        <v>17</v>
      </c>
      <c r="D122" s="12">
        <v>0</v>
      </c>
      <c r="E122" s="12">
        <v>0</v>
      </c>
      <c r="F122" s="12">
        <v>0</v>
      </c>
      <c r="G122" s="13">
        <f t="shared" si="16"/>
        <v>0</v>
      </c>
      <c r="H122" s="12">
        <v>0</v>
      </c>
      <c r="I122" s="12">
        <v>0</v>
      </c>
      <c r="J122" s="12">
        <v>0</v>
      </c>
      <c r="K122" s="14">
        <f t="shared" si="17"/>
        <v>0</v>
      </c>
      <c r="L122" s="12">
        <v>0</v>
      </c>
      <c r="M122" s="12">
        <v>0</v>
      </c>
      <c r="N122" s="12">
        <v>0</v>
      </c>
      <c r="O122" s="14">
        <f t="shared" si="18"/>
        <v>0</v>
      </c>
      <c r="P122" s="12">
        <v>0</v>
      </c>
      <c r="Q122" s="12">
        <v>0</v>
      </c>
      <c r="R122" s="12">
        <v>0</v>
      </c>
      <c r="S122" s="14">
        <f t="shared" si="19"/>
        <v>0</v>
      </c>
      <c r="T122" s="12">
        <f t="shared" si="20"/>
        <v>0</v>
      </c>
      <c r="U122" s="12">
        <f t="shared" si="20"/>
        <v>0</v>
      </c>
      <c r="V122" s="12">
        <f t="shared" si="20"/>
        <v>0</v>
      </c>
      <c r="W122" s="14">
        <f t="shared" si="21"/>
        <v>0</v>
      </c>
    </row>
    <row r="123" spans="1:23" ht="48" customHeight="1">
      <c r="A123" s="64"/>
      <c r="B123" s="10">
        <v>2000</v>
      </c>
      <c r="C123" s="11" t="s">
        <v>18</v>
      </c>
      <c r="D123" s="12">
        <v>6148096</v>
      </c>
      <c r="E123" s="12">
        <v>8851904</v>
      </c>
      <c r="F123" s="12">
        <v>1200000</v>
      </c>
      <c r="G123" s="13">
        <f t="shared" si="16"/>
        <v>16200000</v>
      </c>
      <c r="H123" s="12">
        <f>+'[1]ESTRUCTURA FASP 14'!AT3638</f>
        <v>0</v>
      </c>
      <c r="I123" s="12">
        <v>0</v>
      </c>
      <c r="J123" s="12">
        <f>+'[1]ESTRUCTURA FASP 14'!AW3638</f>
        <v>0</v>
      </c>
      <c r="K123" s="14">
        <f t="shared" si="17"/>
        <v>0</v>
      </c>
      <c r="L123" s="12">
        <v>0</v>
      </c>
      <c r="M123" s="12">
        <v>0</v>
      </c>
      <c r="N123" s="12">
        <v>0</v>
      </c>
      <c r="O123" s="14">
        <f t="shared" si="18"/>
        <v>0</v>
      </c>
      <c r="P123" s="12">
        <f>+'[1]ESTRUCTURA FASP 14'!AM3638</f>
        <v>6305183.6900000004</v>
      </c>
      <c r="Q123" s="12">
        <f>+'[1]ESTRUCTURA FASP 14'!AN3638</f>
        <v>8851904</v>
      </c>
      <c r="R123" s="12">
        <f>+'[1]ESTRUCTURA FASP 14'!AP3638</f>
        <v>1134979.8299999998</v>
      </c>
      <c r="S123" s="14">
        <f t="shared" si="19"/>
        <v>16292067.520000001</v>
      </c>
      <c r="T123" s="12">
        <f t="shared" si="20"/>
        <v>-157087.69000000041</v>
      </c>
      <c r="U123" s="12">
        <f t="shared" si="20"/>
        <v>0</v>
      </c>
      <c r="V123" s="12">
        <f t="shared" si="20"/>
        <v>65020.170000000158</v>
      </c>
      <c r="W123" s="14">
        <f t="shared" si="21"/>
        <v>-92067.520000000251</v>
      </c>
    </row>
    <row r="124" spans="1:23" ht="48" customHeight="1">
      <c r="A124" s="64"/>
      <c r="B124" s="10">
        <v>3000</v>
      </c>
      <c r="C124" s="11" t="s">
        <v>19</v>
      </c>
      <c r="D124" s="12">
        <v>0</v>
      </c>
      <c r="E124" s="12">
        <v>0</v>
      </c>
      <c r="F124" s="12">
        <f>10900000+2500000</f>
        <v>13400000</v>
      </c>
      <c r="G124" s="13">
        <f t="shared" si="16"/>
        <v>13400000</v>
      </c>
      <c r="H124" s="12">
        <v>0</v>
      </c>
      <c r="I124" s="12">
        <v>0</v>
      </c>
      <c r="J124" s="12">
        <v>0</v>
      </c>
      <c r="K124" s="14">
        <f t="shared" si="17"/>
        <v>0</v>
      </c>
      <c r="L124" s="12">
        <v>0</v>
      </c>
      <c r="M124" s="12">
        <v>0</v>
      </c>
      <c r="N124" s="12">
        <v>0</v>
      </c>
      <c r="O124" s="14">
        <f t="shared" si="18"/>
        <v>0</v>
      </c>
      <c r="P124" s="12">
        <v>0</v>
      </c>
      <c r="Q124" s="12">
        <v>0</v>
      </c>
      <c r="R124" s="12">
        <f>+'[1]ESTRUCTURA FASP 14'!AP3695</f>
        <v>13239781.52</v>
      </c>
      <c r="S124" s="14">
        <f t="shared" si="19"/>
        <v>13239781.52</v>
      </c>
      <c r="T124" s="12">
        <f t="shared" si="20"/>
        <v>0</v>
      </c>
      <c r="U124" s="12">
        <f t="shared" si="20"/>
        <v>0</v>
      </c>
      <c r="V124" s="12">
        <f t="shared" si="20"/>
        <v>160218.48000000045</v>
      </c>
      <c r="W124" s="14">
        <f t="shared" si="21"/>
        <v>160218.48000000045</v>
      </c>
    </row>
    <row r="125" spans="1:23" ht="48" hidden="1" customHeight="1">
      <c r="A125" s="64"/>
      <c r="B125" s="10">
        <v>4000</v>
      </c>
      <c r="C125" s="11" t="s">
        <v>20</v>
      </c>
      <c r="D125" s="12">
        <v>0</v>
      </c>
      <c r="E125" s="12">
        <v>0</v>
      </c>
      <c r="F125" s="12">
        <v>0</v>
      </c>
      <c r="G125" s="13">
        <f t="shared" si="16"/>
        <v>0</v>
      </c>
      <c r="H125" s="12">
        <v>0</v>
      </c>
      <c r="I125" s="12">
        <v>0</v>
      </c>
      <c r="J125" s="12">
        <v>0</v>
      </c>
      <c r="K125" s="14">
        <f t="shared" si="17"/>
        <v>0</v>
      </c>
      <c r="L125" s="12">
        <v>0</v>
      </c>
      <c r="M125" s="12">
        <v>0</v>
      </c>
      <c r="N125" s="12">
        <v>0</v>
      </c>
      <c r="O125" s="14">
        <f t="shared" si="18"/>
        <v>0</v>
      </c>
      <c r="P125" s="12">
        <v>0</v>
      </c>
      <c r="Q125" s="12">
        <v>0</v>
      </c>
      <c r="R125" s="12">
        <v>0</v>
      </c>
      <c r="S125" s="14">
        <f t="shared" si="19"/>
        <v>0</v>
      </c>
      <c r="T125" s="12">
        <f t="shared" si="20"/>
        <v>0</v>
      </c>
      <c r="U125" s="12">
        <f t="shared" si="20"/>
        <v>0</v>
      </c>
      <c r="V125" s="12">
        <f t="shared" si="20"/>
        <v>0</v>
      </c>
      <c r="W125" s="14">
        <f t="shared" si="21"/>
        <v>0</v>
      </c>
    </row>
    <row r="126" spans="1:23" ht="48" customHeight="1" thickBot="1">
      <c r="A126" s="64"/>
      <c r="B126" s="10">
        <v>5000</v>
      </c>
      <c r="C126" s="11" t="s">
        <v>21</v>
      </c>
      <c r="D126" s="12">
        <v>5328179.8499999996</v>
      </c>
      <c r="E126" s="12">
        <v>0</v>
      </c>
      <c r="F126" s="12">
        <v>0</v>
      </c>
      <c r="G126" s="13">
        <f t="shared" si="16"/>
        <v>5328179.8499999996</v>
      </c>
      <c r="H126" s="12">
        <f>+'[1]ESTRUCTURA FASP 14'!AT3718</f>
        <v>5.9604632340892749E-10</v>
      </c>
      <c r="I126" s="12">
        <v>0</v>
      </c>
      <c r="J126" s="12">
        <v>0</v>
      </c>
      <c r="K126" s="14">
        <f t="shared" si="17"/>
        <v>5.9604632340892749E-10</v>
      </c>
      <c r="L126" s="12">
        <v>0</v>
      </c>
      <c r="M126" s="12">
        <v>0</v>
      </c>
      <c r="N126" s="12">
        <v>0</v>
      </c>
      <c r="O126" s="14">
        <f t="shared" si="18"/>
        <v>0</v>
      </c>
      <c r="P126" s="12">
        <f>+'[1]ESTRUCTURA FASP 14'!AM3718</f>
        <v>5328179.8499999996</v>
      </c>
      <c r="Q126" s="12">
        <v>0</v>
      </c>
      <c r="R126" s="12">
        <v>0</v>
      </c>
      <c r="S126" s="14">
        <f t="shared" si="19"/>
        <v>5328179.8499999996</v>
      </c>
      <c r="T126" s="12">
        <f t="shared" si="20"/>
        <v>0</v>
      </c>
      <c r="U126" s="12">
        <f t="shared" si="20"/>
        <v>0</v>
      </c>
      <c r="V126" s="12">
        <f t="shared" si="20"/>
        <v>0</v>
      </c>
      <c r="W126" s="14">
        <f t="shared" si="21"/>
        <v>0</v>
      </c>
    </row>
    <row r="127" spans="1:23" ht="49.5" hidden="1" customHeight="1" thickBot="1">
      <c r="A127" s="65"/>
      <c r="B127" s="10">
        <v>6000</v>
      </c>
      <c r="C127" s="11" t="s">
        <v>22</v>
      </c>
      <c r="D127" s="12">
        <v>0</v>
      </c>
      <c r="E127" s="12">
        <v>0</v>
      </c>
      <c r="F127" s="12">
        <v>0</v>
      </c>
      <c r="G127" s="13">
        <f t="shared" si="16"/>
        <v>0</v>
      </c>
      <c r="H127" s="12">
        <v>0</v>
      </c>
      <c r="I127" s="12">
        <v>0</v>
      </c>
      <c r="J127" s="12">
        <v>0</v>
      </c>
      <c r="K127" s="14">
        <f t="shared" si="17"/>
        <v>0</v>
      </c>
      <c r="L127" s="12">
        <v>0</v>
      </c>
      <c r="M127" s="12">
        <v>0</v>
      </c>
      <c r="N127" s="12">
        <v>0</v>
      </c>
      <c r="O127" s="14">
        <f t="shared" si="18"/>
        <v>0</v>
      </c>
      <c r="P127" s="12">
        <v>0</v>
      </c>
      <c r="Q127" s="12">
        <v>0</v>
      </c>
      <c r="R127" s="12">
        <v>0</v>
      </c>
      <c r="S127" s="14">
        <f t="shared" si="19"/>
        <v>0</v>
      </c>
      <c r="T127" s="12">
        <f t="shared" si="20"/>
        <v>0</v>
      </c>
      <c r="U127" s="12">
        <f t="shared" si="20"/>
        <v>0</v>
      </c>
      <c r="V127" s="12">
        <f t="shared" si="20"/>
        <v>0</v>
      </c>
      <c r="W127" s="14">
        <f t="shared" si="21"/>
        <v>0</v>
      </c>
    </row>
    <row r="128" spans="1:23" ht="49.5" customHeight="1" thickBot="1">
      <c r="A128" s="19"/>
      <c r="B128" s="19"/>
      <c r="C128" s="20" t="s">
        <v>40</v>
      </c>
      <c r="D128" s="21">
        <f>D9+D16+D23+D30+D37+D44+D51+D58+D65+D72+D79+D86+D93+D100+D107+D114+D121</f>
        <v>119508985.84999999</v>
      </c>
      <c r="E128" s="21">
        <f>E9+E16+E23+E30+E37+E44+E51+E58+E65+E72+E79+E86+E93+E100+E107+E114+E121</f>
        <v>9851904</v>
      </c>
      <c r="F128" s="21">
        <f t="shared" ref="F128:W128" si="29">F9+F16+F23+F30+F37+F44+F51+F58+F65+F72+F79+F86+F93+F100+F107+F114+F121</f>
        <v>37129401</v>
      </c>
      <c r="G128" s="21">
        <f t="shared" si="16"/>
        <v>166490290.84999999</v>
      </c>
      <c r="H128" s="21">
        <f t="shared" si="29"/>
        <v>-1.1242720001497508E-9</v>
      </c>
      <c r="I128" s="21">
        <f>I9+I16+I23+I30+I37+I44+I51+I58+I65+I72+I79+I86+I93+I100+I107+I114+I121</f>
        <v>-1.0710209628894685E-10</v>
      </c>
      <c r="J128" s="21">
        <f t="shared" si="29"/>
        <v>0</v>
      </c>
      <c r="K128" s="21">
        <f t="shared" si="29"/>
        <v>-1.2313740964386977E-9</v>
      </c>
      <c r="L128" s="21">
        <f t="shared" si="29"/>
        <v>0</v>
      </c>
      <c r="M128" s="21">
        <f>M9+M16+M23+M30+M37+M44+M51+M58+M65+M72+M79+M86+M93+M100+M107+M114+M121</f>
        <v>0</v>
      </c>
      <c r="N128" s="21">
        <f t="shared" si="29"/>
        <v>0</v>
      </c>
      <c r="O128" s="21">
        <f t="shared" si="29"/>
        <v>0</v>
      </c>
      <c r="P128" s="21">
        <f t="shared" si="29"/>
        <v>119508985.86999997</v>
      </c>
      <c r="Q128" s="21">
        <f>Q9+Q16+Q23+Q30+Q37+Q44+Q51+Q58+Q65+Q72+Q79+Q86+Q93+Q100+Q107+Q114+Q121</f>
        <v>9851903.9800000004</v>
      </c>
      <c r="R128" s="21">
        <f t="shared" si="29"/>
        <v>35995631.420000002</v>
      </c>
      <c r="S128" s="21">
        <f t="shared" si="29"/>
        <v>165356521.26999998</v>
      </c>
      <c r="T128" s="21">
        <f t="shared" si="29"/>
        <v>-1.999999675899744E-2</v>
      </c>
      <c r="U128" s="21">
        <f t="shared" si="29"/>
        <v>2.0000000018626451E-2</v>
      </c>
      <c r="V128" s="21">
        <f t="shared" si="29"/>
        <v>1133769.5799999998</v>
      </c>
      <c r="W128" s="21">
        <f t="shared" si="29"/>
        <v>1133769.5800000031</v>
      </c>
    </row>
    <row r="129" spans="1:26" ht="41.25" customHeight="1">
      <c r="A129" s="22"/>
      <c r="B129" s="22"/>
      <c r="C129" s="23"/>
      <c r="D129" s="23"/>
      <c r="E129" s="23"/>
      <c r="F129" s="23"/>
      <c r="G129" s="23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2"/>
    </row>
    <row r="130" spans="1:26" ht="52.5" customHeight="1" thickBot="1">
      <c r="A130" s="25"/>
      <c r="B130" s="25"/>
      <c r="C130" s="23"/>
      <c r="D130" s="24"/>
      <c r="E130" s="24"/>
      <c r="F130" s="24"/>
      <c r="G130" s="23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2"/>
      <c r="Z130" s="26"/>
    </row>
    <row r="131" spans="1:26" ht="58.5" customHeight="1" thickBot="1">
      <c r="A131" s="22"/>
      <c r="B131" s="25"/>
      <c r="C131" s="27"/>
      <c r="D131" s="59" t="s">
        <v>7</v>
      </c>
      <c r="E131" s="59"/>
      <c r="F131" s="59"/>
      <c r="G131" s="59"/>
      <c r="H131" s="59" t="s">
        <v>8</v>
      </c>
      <c r="I131" s="59"/>
      <c r="J131" s="59"/>
      <c r="K131" s="59"/>
      <c r="L131" s="59" t="s">
        <v>9</v>
      </c>
      <c r="M131" s="59"/>
      <c r="N131" s="59"/>
      <c r="O131" s="59"/>
      <c r="P131" s="59" t="s">
        <v>10</v>
      </c>
      <c r="Q131" s="59"/>
      <c r="R131" s="59"/>
      <c r="S131" s="59"/>
      <c r="T131" s="59" t="s">
        <v>11</v>
      </c>
      <c r="U131" s="59"/>
      <c r="V131" s="59"/>
      <c r="W131" s="59"/>
      <c r="Z131" s="26"/>
    </row>
    <row r="132" spans="1:26" ht="58.5" customHeight="1" thickBot="1">
      <c r="A132" s="22"/>
      <c r="B132" s="22"/>
      <c r="C132" s="27"/>
      <c r="D132" s="28" t="s">
        <v>12</v>
      </c>
      <c r="E132" s="29" t="s">
        <v>13</v>
      </c>
      <c r="F132" s="28" t="s">
        <v>14</v>
      </c>
      <c r="G132" s="28" t="s">
        <v>15</v>
      </c>
      <c r="H132" s="28" t="s">
        <v>12</v>
      </c>
      <c r="I132" s="29" t="s">
        <v>13</v>
      </c>
      <c r="J132" s="28" t="s">
        <v>14</v>
      </c>
      <c r="K132" s="28" t="s">
        <v>15</v>
      </c>
      <c r="L132" s="28" t="s">
        <v>41</v>
      </c>
      <c r="M132" s="29" t="s">
        <v>13</v>
      </c>
      <c r="N132" s="28" t="s">
        <v>42</v>
      </c>
      <c r="O132" s="28" t="s">
        <v>15</v>
      </c>
      <c r="P132" s="28" t="s">
        <v>12</v>
      </c>
      <c r="Q132" s="29" t="s">
        <v>13</v>
      </c>
      <c r="R132" s="28" t="s">
        <v>14</v>
      </c>
      <c r="S132" s="28" t="s">
        <v>15</v>
      </c>
      <c r="T132" s="28" t="s">
        <v>12</v>
      </c>
      <c r="U132" s="29" t="s">
        <v>13</v>
      </c>
      <c r="V132" s="28" t="s">
        <v>14</v>
      </c>
      <c r="W132" s="28" t="s">
        <v>15</v>
      </c>
    </row>
    <row r="133" spans="1:26" ht="58.5" customHeight="1">
      <c r="A133" s="22"/>
      <c r="B133" s="30">
        <v>1000</v>
      </c>
      <c r="C133" s="31" t="s">
        <v>17</v>
      </c>
      <c r="D133" s="32">
        <f t="shared" ref="D133:W138" si="30">D10+D17+D24+D31+D38+D45+D52+D59+D66+D73+D80+D87+D94+D101+D108+D115+D122</f>
        <v>0</v>
      </c>
      <c r="E133" s="32">
        <f t="shared" si="30"/>
        <v>0</v>
      </c>
      <c r="F133" s="32">
        <f t="shared" si="30"/>
        <v>12081248</v>
      </c>
      <c r="G133" s="32">
        <f t="shared" si="30"/>
        <v>12081248</v>
      </c>
      <c r="H133" s="32">
        <f t="shared" si="30"/>
        <v>0</v>
      </c>
      <c r="I133" s="32">
        <f t="shared" si="30"/>
        <v>0</v>
      </c>
      <c r="J133" s="32">
        <f t="shared" si="30"/>
        <v>0</v>
      </c>
      <c r="K133" s="32">
        <f t="shared" si="30"/>
        <v>0</v>
      </c>
      <c r="L133" s="32">
        <f t="shared" si="30"/>
        <v>0</v>
      </c>
      <c r="M133" s="32">
        <f t="shared" si="30"/>
        <v>0</v>
      </c>
      <c r="N133" s="32">
        <f t="shared" si="30"/>
        <v>0</v>
      </c>
      <c r="O133" s="32">
        <f t="shared" si="30"/>
        <v>0</v>
      </c>
      <c r="P133" s="32">
        <f t="shared" si="30"/>
        <v>0</v>
      </c>
      <c r="Q133" s="32">
        <f t="shared" si="30"/>
        <v>0</v>
      </c>
      <c r="R133" s="32">
        <f t="shared" si="30"/>
        <v>11692193</v>
      </c>
      <c r="S133" s="32">
        <f t="shared" si="30"/>
        <v>11692193</v>
      </c>
      <c r="T133" s="32">
        <f t="shared" si="30"/>
        <v>0</v>
      </c>
      <c r="U133" s="32">
        <f t="shared" si="30"/>
        <v>0</v>
      </c>
      <c r="V133" s="32">
        <f t="shared" si="30"/>
        <v>389054.99999999953</v>
      </c>
      <c r="W133" s="33">
        <f t="shared" si="30"/>
        <v>389054.99999999953</v>
      </c>
    </row>
    <row r="134" spans="1:26" ht="58.5" customHeight="1">
      <c r="A134" s="22"/>
      <c r="B134" s="34">
        <v>2000</v>
      </c>
      <c r="C134" s="35" t="s">
        <v>18</v>
      </c>
      <c r="D134" s="36">
        <f t="shared" si="30"/>
        <v>22094616</v>
      </c>
      <c r="E134" s="36">
        <f t="shared" si="30"/>
        <v>8851904</v>
      </c>
      <c r="F134" s="36">
        <f t="shared" si="30"/>
        <v>2403153</v>
      </c>
      <c r="G134" s="36">
        <f t="shared" si="30"/>
        <v>33349673</v>
      </c>
      <c r="H134" s="36">
        <f t="shared" si="30"/>
        <v>-2.2350832296069711E-10</v>
      </c>
      <c r="I134" s="36">
        <f t="shared" si="30"/>
        <v>0</v>
      </c>
      <c r="J134" s="36">
        <f t="shared" si="30"/>
        <v>0</v>
      </c>
      <c r="K134" s="36">
        <f t="shared" si="30"/>
        <v>-2.2350832296069711E-10</v>
      </c>
      <c r="L134" s="36">
        <f t="shared" si="30"/>
        <v>0</v>
      </c>
      <c r="M134" s="36">
        <f t="shared" si="30"/>
        <v>0</v>
      </c>
      <c r="N134" s="36">
        <f t="shared" si="30"/>
        <v>0</v>
      </c>
      <c r="O134" s="36">
        <f t="shared" si="30"/>
        <v>0</v>
      </c>
      <c r="P134" s="36">
        <f t="shared" si="30"/>
        <v>22251702.920000002</v>
      </c>
      <c r="Q134" s="36">
        <f t="shared" si="30"/>
        <v>8851904</v>
      </c>
      <c r="R134" s="36">
        <f t="shared" si="30"/>
        <v>2202639.96</v>
      </c>
      <c r="S134" s="36">
        <f t="shared" si="30"/>
        <v>33306246.880000003</v>
      </c>
      <c r="T134" s="36">
        <f t="shared" si="30"/>
        <v>-157086.92000000039</v>
      </c>
      <c r="U134" s="36">
        <f t="shared" si="30"/>
        <v>0</v>
      </c>
      <c r="V134" s="36">
        <f t="shared" si="30"/>
        <v>200513.04000000012</v>
      </c>
      <c r="W134" s="37">
        <f t="shared" si="30"/>
        <v>43426.119999999733</v>
      </c>
    </row>
    <row r="135" spans="1:26" ht="58.5" customHeight="1">
      <c r="A135" s="22"/>
      <c r="B135" s="34">
        <v>3000</v>
      </c>
      <c r="C135" s="35" t="s">
        <v>19</v>
      </c>
      <c r="D135" s="36">
        <f t="shared" si="30"/>
        <v>41838000</v>
      </c>
      <c r="E135" s="36">
        <f t="shared" si="30"/>
        <v>1000000</v>
      </c>
      <c r="F135" s="36">
        <f t="shared" si="30"/>
        <v>22045000</v>
      </c>
      <c r="G135" s="36">
        <f t="shared" si="30"/>
        <v>64883000</v>
      </c>
      <c r="H135" s="36">
        <f t="shared" si="30"/>
        <v>-1.3387762010097504E-9</v>
      </c>
      <c r="I135" s="36">
        <f t="shared" si="30"/>
        <v>-1.0710209628894685E-10</v>
      </c>
      <c r="J135" s="36">
        <f t="shared" si="30"/>
        <v>0</v>
      </c>
      <c r="K135" s="36">
        <f t="shared" si="30"/>
        <v>-1.4458782972986972E-9</v>
      </c>
      <c r="L135" s="36">
        <f t="shared" si="30"/>
        <v>0</v>
      </c>
      <c r="M135" s="36">
        <f t="shared" si="30"/>
        <v>0</v>
      </c>
      <c r="N135" s="36">
        <f t="shared" si="30"/>
        <v>0</v>
      </c>
      <c r="O135" s="36">
        <f t="shared" si="30"/>
        <v>0</v>
      </c>
      <c r="P135" s="36">
        <f t="shared" si="30"/>
        <v>41715632.799999997</v>
      </c>
      <c r="Q135" s="36">
        <f t="shared" si="30"/>
        <v>999999.9800000001</v>
      </c>
      <c r="R135" s="36">
        <f t="shared" si="30"/>
        <v>21502583.460000001</v>
      </c>
      <c r="S135" s="36">
        <f t="shared" si="30"/>
        <v>64218216.239999995</v>
      </c>
      <c r="T135" s="36">
        <f t="shared" si="30"/>
        <v>122367.20000000065</v>
      </c>
      <c r="U135" s="36">
        <f t="shared" si="30"/>
        <v>2.0000000018626451E-2</v>
      </c>
      <c r="V135" s="36">
        <f t="shared" si="30"/>
        <v>542416.54000000062</v>
      </c>
      <c r="W135" s="37">
        <f t="shared" si="30"/>
        <v>664783.76000000129</v>
      </c>
    </row>
    <row r="136" spans="1:26" ht="58.5" customHeight="1">
      <c r="A136" s="22"/>
      <c r="B136" s="34">
        <v>4000</v>
      </c>
      <c r="C136" s="35" t="s">
        <v>20</v>
      </c>
      <c r="D136" s="36">
        <f t="shared" si="30"/>
        <v>3295155.44</v>
      </c>
      <c r="E136" s="36">
        <f t="shared" si="30"/>
        <v>0</v>
      </c>
      <c r="F136" s="36">
        <f t="shared" si="30"/>
        <v>0</v>
      </c>
      <c r="G136" s="36">
        <f t="shared" si="30"/>
        <v>3295155.44</v>
      </c>
      <c r="H136" s="36">
        <f t="shared" si="30"/>
        <v>0</v>
      </c>
      <c r="I136" s="36">
        <f t="shared" si="30"/>
        <v>0</v>
      </c>
      <c r="J136" s="36">
        <f t="shared" si="30"/>
        <v>0</v>
      </c>
      <c r="K136" s="36">
        <f t="shared" si="30"/>
        <v>0</v>
      </c>
      <c r="L136" s="36">
        <f t="shared" si="30"/>
        <v>0</v>
      </c>
      <c r="M136" s="36">
        <f t="shared" si="30"/>
        <v>0</v>
      </c>
      <c r="N136" s="36">
        <f t="shared" si="30"/>
        <v>0</v>
      </c>
      <c r="O136" s="36">
        <f t="shared" si="30"/>
        <v>0</v>
      </c>
      <c r="P136" s="36">
        <f t="shared" si="30"/>
        <v>3295155.44</v>
      </c>
      <c r="Q136" s="36">
        <f t="shared" si="30"/>
        <v>0</v>
      </c>
      <c r="R136" s="36">
        <f t="shared" si="30"/>
        <v>0</v>
      </c>
      <c r="S136" s="36">
        <f t="shared" si="30"/>
        <v>3295155.44</v>
      </c>
      <c r="T136" s="36">
        <f t="shared" si="30"/>
        <v>0</v>
      </c>
      <c r="U136" s="36">
        <f t="shared" si="30"/>
        <v>0</v>
      </c>
      <c r="V136" s="36">
        <f t="shared" si="30"/>
        <v>0</v>
      </c>
      <c r="W136" s="37">
        <f t="shared" si="30"/>
        <v>0</v>
      </c>
    </row>
    <row r="137" spans="1:26" ht="58.5" customHeight="1">
      <c r="A137" s="22"/>
      <c r="B137" s="34">
        <v>5000</v>
      </c>
      <c r="C137" s="35" t="s">
        <v>21</v>
      </c>
      <c r="D137" s="36">
        <f t="shared" si="30"/>
        <v>31931369.850000001</v>
      </c>
      <c r="E137" s="36">
        <f t="shared" si="30"/>
        <v>0</v>
      </c>
      <c r="F137" s="36">
        <f t="shared" si="30"/>
        <v>600000</v>
      </c>
      <c r="G137" s="36">
        <f t="shared" si="30"/>
        <v>32531369.850000001</v>
      </c>
      <c r="H137" s="36">
        <f t="shared" si="30"/>
        <v>5.9808359133273203E-10</v>
      </c>
      <c r="I137" s="36">
        <f t="shared" si="30"/>
        <v>0</v>
      </c>
      <c r="J137" s="36">
        <f t="shared" si="30"/>
        <v>0</v>
      </c>
      <c r="K137" s="36">
        <f t="shared" si="30"/>
        <v>5.9808359133273203E-10</v>
      </c>
      <c r="L137" s="36">
        <f t="shared" si="30"/>
        <v>0</v>
      </c>
      <c r="M137" s="36">
        <f t="shared" si="30"/>
        <v>0</v>
      </c>
      <c r="N137" s="36">
        <f t="shared" si="30"/>
        <v>0</v>
      </c>
      <c r="O137" s="36">
        <f t="shared" si="30"/>
        <v>0</v>
      </c>
      <c r="P137" s="36">
        <f t="shared" si="30"/>
        <v>31896650.149999999</v>
      </c>
      <c r="Q137" s="36">
        <f t="shared" si="30"/>
        <v>0</v>
      </c>
      <c r="R137" s="36">
        <f t="shared" si="30"/>
        <v>598215</v>
      </c>
      <c r="S137" s="36">
        <f t="shared" si="30"/>
        <v>32494865.149999999</v>
      </c>
      <c r="T137" s="36">
        <f t="shared" si="30"/>
        <v>34719.699999999953</v>
      </c>
      <c r="U137" s="36">
        <f t="shared" si="30"/>
        <v>0</v>
      </c>
      <c r="V137" s="36">
        <f t="shared" si="30"/>
        <v>1785</v>
      </c>
      <c r="W137" s="37">
        <f t="shared" si="30"/>
        <v>36504.699999999953</v>
      </c>
    </row>
    <row r="138" spans="1:26" ht="58.5" customHeight="1" thickBot="1">
      <c r="A138" s="22"/>
      <c r="B138" s="38">
        <v>6000</v>
      </c>
      <c r="C138" s="39" t="s">
        <v>22</v>
      </c>
      <c r="D138" s="40">
        <f>D15+D22+D29+D36+D43+D50+D57+D64+D71+D78+D85+D92+D99+D106+D113+D120+D127</f>
        <v>20349844.560000002</v>
      </c>
      <c r="E138" s="40">
        <f>E15+E22+E29+E36+E43+E50+E57+E64+E71+E78+E85+E92+E99+E106+E113+E120+E127</f>
        <v>0</v>
      </c>
      <c r="F138" s="40">
        <f>F15+F22+F29+F36+F43+F50+F57+F64+F71+F78+F85+F92+F99+F106+F113+F120+F127</f>
        <v>0</v>
      </c>
      <c r="G138" s="40">
        <f>D138+F138</f>
        <v>20349844.560000002</v>
      </c>
      <c r="H138" s="40">
        <f t="shared" si="30"/>
        <v>-1.6007106751203537E-10</v>
      </c>
      <c r="I138" s="40">
        <f t="shared" si="30"/>
        <v>0</v>
      </c>
      <c r="J138" s="40">
        <f t="shared" si="30"/>
        <v>0</v>
      </c>
      <c r="K138" s="40">
        <f t="shared" si="30"/>
        <v>-1.6007106751203537E-10</v>
      </c>
      <c r="L138" s="40">
        <f t="shared" si="30"/>
        <v>0</v>
      </c>
      <c r="M138" s="40">
        <f t="shared" si="30"/>
        <v>0</v>
      </c>
      <c r="N138" s="40">
        <f t="shared" si="30"/>
        <v>0</v>
      </c>
      <c r="O138" s="40">
        <f t="shared" si="30"/>
        <v>0</v>
      </c>
      <c r="P138" s="40">
        <f t="shared" si="30"/>
        <v>20349844.560000002</v>
      </c>
      <c r="Q138" s="40">
        <f t="shared" si="30"/>
        <v>0</v>
      </c>
      <c r="R138" s="40">
        <f t="shared" si="30"/>
        <v>0</v>
      </c>
      <c r="S138" s="40">
        <f t="shared" si="30"/>
        <v>20349844.560000002</v>
      </c>
      <c r="T138" s="40">
        <f t="shared" si="30"/>
        <v>0</v>
      </c>
      <c r="U138" s="40">
        <f t="shared" si="30"/>
        <v>0</v>
      </c>
      <c r="V138" s="40">
        <f t="shared" si="30"/>
        <v>0</v>
      </c>
      <c r="W138" s="41">
        <f t="shared" si="30"/>
        <v>0</v>
      </c>
    </row>
    <row r="139" spans="1:26" ht="58.5" customHeight="1" thickBot="1">
      <c r="A139" s="22"/>
      <c r="B139" s="22"/>
      <c r="C139" s="42" t="s">
        <v>40</v>
      </c>
      <c r="D139" s="43">
        <f>SUM(D133:D138)</f>
        <v>119508985.84999999</v>
      </c>
      <c r="E139" s="43">
        <f t="shared" ref="E139:W139" si="31">SUM(E133:E138)</f>
        <v>9851904</v>
      </c>
      <c r="F139" s="43">
        <f t="shared" si="31"/>
        <v>37129401</v>
      </c>
      <c r="G139" s="43">
        <f t="shared" si="31"/>
        <v>166490290.84999999</v>
      </c>
      <c r="H139" s="43">
        <f t="shared" si="31"/>
        <v>-1.1242720001497508E-9</v>
      </c>
      <c r="I139" s="43">
        <f t="shared" si="31"/>
        <v>-1.0710209628894685E-10</v>
      </c>
      <c r="J139" s="43">
        <f t="shared" si="31"/>
        <v>0</v>
      </c>
      <c r="K139" s="43">
        <f t="shared" si="31"/>
        <v>-1.2313740964386977E-9</v>
      </c>
      <c r="L139" s="43">
        <f t="shared" si="31"/>
        <v>0</v>
      </c>
      <c r="M139" s="43">
        <f t="shared" si="31"/>
        <v>0</v>
      </c>
      <c r="N139" s="43">
        <f t="shared" si="31"/>
        <v>0</v>
      </c>
      <c r="O139" s="43">
        <f t="shared" si="31"/>
        <v>0</v>
      </c>
      <c r="P139" s="43">
        <f t="shared" si="31"/>
        <v>119508985.87</v>
      </c>
      <c r="Q139" s="43">
        <f t="shared" si="31"/>
        <v>9851903.9800000004</v>
      </c>
      <c r="R139" s="43">
        <f t="shared" si="31"/>
        <v>35995631.420000002</v>
      </c>
      <c r="S139" s="43">
        <f t="shared" si="31"/>
        <v>165356521.27000001</v>
      </c>
      <c r="T139" s="43">
        <f t="shared" si="31"/>
        <v>-1.9999999785795808E-2</v>
      </c>
      <c r="U139" s="43">
        <f t="shared" si="31"/>
        <v>2.0000000018626451E-2</v>
      </c>
      <c r="V139" s="43">
        <f t="shared" si="31"/>
        <v>1133769.5800000003</v>
      </c>
      <c r="W139" s="43">
        <f t="shared" si="31"/>
        <v>1133769.5800000005</v>
      </c>
    </row>
    <row r="140" spans="1:26" ht="57.9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</row>
    <row r="141" spans="1:26" ht="57.95" customHeight="1">
      <c r="A141" s="22"/>
      <c r="B141" s="22"/>
      <c r="C141" s="22"/>
      <c r="D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</row>
    <row r="142" spans="1:26" ht="57.95" customHeight="1">
      <c r="E142" s="44"/>
      <c r="F142" s="60"/>
      <c r="G142" s="60"/>
      <c r="H142" s="60"/>
      <c r="I142" s="45"/>
      <c r="Q142" s="46"/>
      <c r="R142" s="61"/>
      <c r="S142" s="61"/>
      <c r="T142" s="61"/>
    </row>
    <row r="143" spans="1:26" ht="57.95" customHeight="1">
      <c r="E143" s="44"/>
      <c r="F143" s="47"/>
      <c r="G143" s="48"/>
      <c r="H143" s="48"/>
      <c r="I143" s="49"/>
      <c r="Q143" s="46"/>
      <c r="R143" s="50"/>
      <c r="S143" s="46"/>
      <c r="T143" s="46"/>
    </row>
    <row r="144" spans="1:26" ht="57.95" customHeight="1">
      <c r="E144" s="44"/>
      <c r="F144" s="47"/>
      <c r="G144" s="48"/>
      <c r="H144" s="48"/>
      <c r="I144" s="49"/>
      <c r="Q144" s="46"/>
      <c r="R144" s="50"/>
      <c r="S144" s="46"/>
      <c r="T144" s="46"/>
    </row>
    <row r="145" spans="5:20" ht="57.95" customHeight="1">
      <c r="E145" s="51"/>
      <c r="F145" s="52"/>
      <c r="G145" s="52"/>
      <c r="H145" s="52"/>
      <c r="I145" s="53"/>
      <c r="Q145" s="54"/>
      <c r="R145" s="58"/>
      <c r="S145" s="58"/>
      <c r="T145" s="58"/>
    </row>
    <row r="146" spans="5:20" ht="50.1" customHeight="1">
      <c r="E146" s="51"/>
      <c r="F146" s="62"/>
      <c r="G146" s="62"/>
      <c r="H146" s="62"/>
      <c r="I146" s="55"/>
      <c r="Q146" s="54"/>
      <c r="R146" s="58"/>
      <c r="S146" s="58"/>
      <c r="T146" s="58"/>
    </row>
    <row r="147" spans="5:20" ht="50.1" customHeight="1">
      <c r="E147" s="51"/>
      <c r="F147" s="57"/>
      <c r="G147" s="57"/>
      <c r="H147" s="57"/>
      <c r="I147" s="56"/>
      <c r="Q147" s="54"/>
      <c r="R147" s="58"/>
      <c r="S147" s="58"/>
      <c r="T147" s="58"/>
    </row>
    <row r="148" spans="5:20">
      <c r="Q148" s="26"/>
      <c r="R148" s="26"/>
      <c r="S148" s="26"/>
      <c r="T148" s="26"/>
    </row>
    <row r="149" spans="5:20">
      <c r="Q149" s="26"/>
      <c r="R149" s="26"/>
      <c r="S149" s="26"/>
      <c r="T149" s="26"/>
    </row>
    <row r="150" spans="5:20">
      <c r="Q150" s="26"/>
      <c r="R150" s="26"/>
      <c r="S150" s="26"/>
      <c r="T150" s="26"/>
    </row>
  </sheetData>
  <mergeCells count="42">
    <mergeCell ref="A23:A29"/>
    <mergeCell ref="C1:V1"/>
    <mergeCell ref="C2:V2"/>
    <mergeCell ref="C3:V3"/>
    <mergeCell ref="C4:V4"/>
    <mergeCell ref="A6:A8"/>
    <mergeCell ref="B6:B8"/>
    <mergeCell ref="C6:C8"/>
    <mergeCell ref="D6:W6"/>
    <mergeCell ref="D7:G7"/>
    <mergeCell ref="H7:K7"/>
    <mergeCell ref="L7:O7"/>
    <mergeCell ref="P7:S7"/>
    <mergeCell ref="T7:W7"/>
    <mergeCell ref="A9:A15"/>
    <mergeCell ref="A16:A22"/>
    <mergeCell ref="A107:A113"/>
    <mergeCell ref="A30:A36"/>
    <mergeCell ref="A37:A43"/>
    <mergeCell ref="A44:A50"/>
    <mergeCell ref="A51:A57"/>
    <mergeCell ref="A58:A64"/>
    <mergeCell ref="A65:A71"/>
    <mergeCell ref="A72:A78"/>
    <mergeCell ref="A79:A85"/>
    <mergeCell ref="A86:A92"/>
    <mergeCell ref="A93:A99"/>
    <mergeCell ref="A100:A106"/>
    <mergeCell ref="A114:A120"/>
    <mergeCell ref="A121:A127"/>
    <mergeCell ref="D131:G131"/>
    <mergeCell ref="H131:K131"/>
    <mergeCell ref="L131:O131"/>
    <mergeCell ref="F147:H147"/>
    <mergeCell ref="R147:T147"/>
    <mergeCell ref="T131:W131"/>
    <mergeCell ref="F142:H142"/>
    <mergeCell ref="R142:T142"/>
    <mergeCell ref="R145:T145"/>
    <mergeCell ref="F146:H146"/>
    <mergeCell ref="R146:T146"/>
    <mergeCell ref="P131:S131"/>
  </mergeCells>
  <printOptions horizontalCentered="1"/>
  <pageMargins left="0.39370078740157483" right="0.19685039370078741" top="0.55118110236220474" bottom="0.55118110236220474" header="0.31496062992125984" footer="0.31496062992125984"/>
  <pageSetup paperSize="300" scale="1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GENERAL 2014</vt:lpstr>
      <vt:lpstr>'FORMATO GENERAL 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CONTABILIDAD</cp:lastModifiedBy>
  <cp:lastPrinted>2019-05-21T21:45:18Z</cp:lastPrinted>
  <dcterms:created xsi:type="dcterms:W3CDTF">2018-10-05T15:36:27Z</dcterms:created>
  <dcterms:modified xsi:type="dcterms:W3CDTF">2019-05-22T16:22:05Z</dcterms:modified>
</cp:coreProperties>
</file>